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A20F0BC5-1E77-4CC7-9E83-1B6D80A22A1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NYP,NS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2" l="1"/>
  <c r="N16" i="2"/>
  <c r="M16" i="2"/>
  <c r="L16" i="2"/>
  <c r="K16" i="2"/>
  <c r="AS13" i="2"/>
  <c r="AQ13" i="2"/>
  <c r="AP13" i="2"/>
  <c r="AO13" i="2"/>
  <c r="AN13" i="2"/>
  <c r="AM13" i="2"/>
  <c r="AG13" i="2"/>
  <c r="K18" i="2" s="1"/>
  <c r="AE13" i="2"/>
  <c r="I18" i="2" s="1"/>
  <c r="AD13" i="2"/>
  <c r="H18" i="2" s="1"/>
  <c r="AC13" i="2"/>
  <c r="G18" i="2" s="1"/>
  <c r="AB13" i="2"/>
  <c r="F18" i="2" s="1"/>
  <c r="AA13" i="2"/>
  <c r="E18" i="2" s="1"/>
  <c r="W13" i="2"/>
  <c r="U13" i="2"/>
  <c r="V13" i="2" s="1"/>
  <c r="T13" i="2"/>
  <c r="S13" i="2"/>
  <c r="R13" i="2"/>
  <c r="Q13" i="2"/>
  <c r="K13" i="2"/>
  <c r="I13" i="2"/>
  <c r="I17" i="2" s="1"/>
  <c r="H13" i="2"/>
  <c r="G13" i="2"/>
  <c r="G17" i="2" s="1"/>
  <c r="F13" i="2"/>
  <c r="E13" i="2"/>
  <c r="E17" i="2" s="1"/>
  <c r="K17" i="2" l="1"/>
  <c r="K19" i="2" s="1"/>
  <c r="F17" i="2"/>
  <c r="F19" i="2" s="1"/>
  <c r="H17" i="2"/>
  <c r="M17" i="2" s="1"/>
  <c r="E19" i="2"/>
  <c r="G19" i="2"/>
  <c r="O17" i="2"/>
  <c r="I19" i="2"/>
  <c r="J17" i="2"/>
  <c r="J13" i="2"/>
  <c r="M17" i="1"/>
  <c r="L17" i="1"/>
  <c r="K17" i="1"/>
  <c r="J17" i="1"/>
  <c r="I17" i="1"/>
  <c r="H17" i="1"/>
  <c r="G17" i="1"/>
  <c r="F17" i="1"/>
  <c r="E17" i="1"/>
  <c r="O17" i="1"/>
  <c r="H19" i="2" l="1"/>
  <c r="N19" i="2" s="1"/>
  <c r="N17" i="2"/>
  <c r="L17" i="2"/>
  <c r="J19" i="2"/>
  <c r="O19" i="2"/>
  <c r="L19" i="2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I21" i="1"/>
  <c r="H21" i="1"/>
  <c r="G21" i="1"/>
  <c r="F21" i="1"/>
  <c r="E21" i="1"/>
  <c r="O21" i="1"/>
  <c r="O24" i="1" s="1"/>
  <c r="N17" i="1"/>
  <c r="N21" i="1" s="1"/>
  <c r="M19" i="2" l="1"/>
  <c r="M21" i="1"/>
  <c r="E24" i="1"/>
  <c r="G24" i="1"/>
  <c r="I24" i="1"/>
  <c r="N24" i="1" s="1"/>
  <c r="F24" i="1"/>
  <c r="L21" i="1"/>
  <c r="D18" i="1"/>
  <c r="H24" i="1"/>
  <c r="L24" i="1" s="1"/>
  <c r="K21" i="1"/>
  <c r="M24" i="1"/>
  <c r="K24" i="1" l="1"/>
</calcChain>
</file>

<file path=xl/sharedStrings.xml><?xml version="1.0" encoding="utf-8"?>
<sst xmlns="http://schemas.openxmlformats.org/spreadsheetml/2006/main" count="205" uniqueCount="89">
  <si>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</si>
  <si>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</si>
  <si>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</si>
  <si>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</si>
  <si>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</si>
  <si>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</si>
  <si>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</si>
  <si>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</si>
  <si>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</si>
  <si>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</si>
  <si>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</si>
  <si>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</si>
  <si>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</si>
  <si>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</si>
  <si>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</si>
  <si>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</si>
  <si>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</si>
  <si>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</si>
  <si>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</si>
  <si>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</si>
  <si>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</si>
  <si>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</si>
  <si>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</si>
  <si>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</si>
  <si>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</si>
  <si>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</si>
  <si>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</si>
  <si>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</si>
  <si>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</si>
  <si>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</si>
  <si>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</si>
  <si>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</si>
  <si>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</si>
  <si>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</si>
  <si>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</si>
  <si>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</si>
  <si>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</si>
  <si>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</si>
  <si>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suomensarja</t>
  </si>
  <si>
    <t>ykköspesis</t>
  </si>
  <si>
    <t>LaVe = Lappajärven Veikot  (1911)</t>
  </si>
  <si>
    <t>LaVe</t>
  </si>
  <si>
    <t>11.</t>
  </si>
  <si>
    <t>Roosa Aho</t>
  </si>
  <si>
    <t>25.10.1995   Kauhava</t>
  </si>
  <si>
    <t>AA = Alajärven Ankkurit  (1944),  kasvattajaseura</t>
  </si>
  <si>
    <t>12.  ottelu</t>
  </si>
  <si>
    <t>18.06. 2017  Pesä Ysit - LaVe  0-1  (3-5, 2-2)</t>
  </si>
  <si>
    <t>31.05. 2017  Manse PP - LaVe  2-0  (4-1, 7-1)</t>
  </si>
  <si>
    <t>6.  ottelu</t>
  </si>
  <si>
    <t>09.05. 2017  Pesäkarhut - LaVe  2-0  (4-2, 15-1)</t>
  </si>
  <si>
    <t xml:space="preserve">  21 v   6 kk 14 pv</t>
  </si>
  <si>
    <t xml:space="preserve">  21 v   7 kk   6 pv</t>
  </si>
  <si>
    <t xml:space="preserve">  21 v   7 kk 24 pv</t>
  </si>
  <si>
    <t>45.  ottelu</t>
  </si>
  <si>
    <t>22.07. 2018  SMJ - LaVe  2-0  (7-4, 4-0)</t>
  </si>
  <si>
    <t xml:space="preserve">  22 v   8 kk 27 pv</t>
  </si>
  <si>
    <t>Lyöty</t>
  </si>
  <si>
    <t>Tuotu</t>
  </si>
  <si>
    <t>SMJ</t>
  </si>
  <si>
    <t>SMJ = Seinäjoen Maila-Jussit  (1932)</t>
  </si>
  <si>
    <t>5.</t>
  </si>
  <si>
    <t>NJ</t>
  </si>
  <si>
    <t>NJ = Nurmon Jymy  (1925)</t>
  </si>
  <si>
    <t>Kirittäret  2</t>
  </si>
  <si>
    <t>Kirittäret = Jyväskylän Kirittäret  (2004)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</si>
  <si>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</si>
  <si>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</si>
  <si>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</si>
  <si>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</si>
  <si>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</si>
  <si>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</si>
  <si>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</si>
  <si>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</si>
  <si>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</si>
  <si>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</si>
  <si>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9.</t>
  </si>
  <si>
    <t>6.</t>
  </si>
  <si>
    <t>2.</t>
  </si>
  <si>
    <t>7.</t>
  </si>
  <si>
    <t xml:space="preserve"> </t>
  </si>
  <si>
    <t>Kirittäret  3</t>
  </si>
  <si>
    <t>4.</t>
  </si>
  <si>
    <t>Jalas</t>
  </si>
  <si>
    <t>10.</t>
  </si>
  <si>
    <t>8.</t>
  </si>
  <si>
    <t>Jalas = Jalasjärven Jalas  (1914)</t>
  </si>
  <si>
    <t>AA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</si>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</sst>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8" borderId="3" xfId="0" applyFont="1" applyFill="1" applyBorder="1" applyAlignment="1">
      <alignment horizontal="left"/>
    </xf>
    <xf numFmtId="165" fontId="2" fillId="8" borderId="3" xfId="0" applyNumberFormat="1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  <xf numFmtId="0" fontId="2" fillId="3" borderId="2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3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8" borderId="14" xfId="0" applyFont="1" applyFill="1" applyBorder="1" applyAlignment="1">
      <alignment horizontal="left"/>
    </xf>
    <xf numFmtId="0" fontId="2" fillId="8" borderId="10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165" fontId="2" fillId="3" borderId="3" xfId="0" applyNumberFormat="1" applyFont="1" applyFill="1" applyBorder="1"/>
    <xf numFmtId="1" fontId="2" fillId="2" borderId="0" xfId="0" applyNumberFormat="1" applyFont="1" applyFill="1" applyAlignment="1">
      <alignment horizontal="center"/>
    </xf>
    <xf numFmtId="0" fontId="2" fillId="8" borderId="3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9" customWidth="1"/>
    <col min="4" max="4" width="12.85546875" style="60" customWidth="1"/>
    <col min="5" max="12" width="5.7109375" style="60" customWidth="1"/>
    <col min="13" max="13" width="6.28515625" style="60" customWidth="1"/>
    <col min="14" max="14" width="8.7109375" style="60" customWidth="1"/>
    <col min="15" max="15" width="0.5703125" style="60" customWidth="1"/>
    <col min="16" max="23" width="5.7109375" style="60" customWidth="1"/>
    <col min="24" max="26" width="5.7109375" style="24" customWidth="1"/>
    <col min="27" max="27" width="6.5703125" style="24" customWidth="1"/>
    <col min="28" max="28" width="6.140625" style="24" customWidth="1"/>
    <col min="29" max="29" width="6.5703125" style="24" customWidth="1"/>
    <col min="30" max="30" width="5.7109375" style="24" customWidth="1"/>
    <col min="31" max="31" width="6.42578125" style="24" customWidth="1"/>
    <col min="32" max="32" width="38.85546875" style="24" customWidth="1"/>
    <col min="33" max="16384" width="9.140625" style="24"/>
  </cols>
  <sheetData>
    <row r="1" spans="1:37" s="8" customFormat="1" ht="15" customHeight="1" x14ac:dyDescent="0.25">
      <c r="A1" s="1"/>
      <c r="B1" s="2" t="s">
        <v>43</v>
      </c>
      <c r="C1" s="2"/>
      <c r="D1" s="3"/>
      <c r="E1" s="4" t="s">
        <v>44</v>
      </c>
      <c r="F1" s="5"/>
      <c r="G1" s="5"/>
      <c r="H1" s="2"/>
      <c r="I1" s="3"/>
      <c r="J1" s="5"/>
      <c r="K1" s="5"/>
      <c r="L1" s="5"/>
      <c r="M1" s="3"/>
      <c r="N1" s="6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21"/>
      <c r="AA2" s="13"/>
      <c r="AB2" s="16" t="s">
        <v>28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22</v>
      </c>
      <c r="AA3" s="17" t="s">
        <v>23</v>
      </c>
      <c r="AB3" s="14" t="s">
        <v>24</v>
      </c>
      <c r="AC3" s="14" t="s">
        <v>29</v>
      </c>
      <c r="AD3" s="16" t="s">
        <v>30</v>
      </c>
      <c r="AE3" s="17" t="s">
        <v>31</v>
      </c>
      <c r="AF3" s="22"/>
      <c r="AG3" s="7"/>
      <c r="AH3" s="7"/>
      <c r="AI3" s="7"/>
      <c r="AJ3" s="7"/>
      <c r="AK3" s="7"/>
    </row>
    <row r="4" spans="1:37" s="8" customFormat="1" ht="15" customHeight="1" x14ac:dyDescent="0.2">
      <c r="A4" s="1"/>
      <c r="B4" s="61">
        <v>2012</v>
      </c>
      <c r="C4" s="61" t="s">
        <v>77</v>
      </c>
      <c r="D4" s="62" t="s">
        <v>81</v>
      </c>
      <c r="E4" s="61"/>
      <c r="F4" s="63" t="s">
        <v>38</v>
      </c>
      <c r="G4" s="61"/>
      <c r="H4" s="61"/>
      <c r="I4" s="61"/>
      <c r="J4" s="61"/>
      <c r="K4" s="61"/>
      <c r="L4" s="61"/>
      <c r="M4" s="61"/>
      <c r="N4" s="64"/>
      <c r="O4" s="23"/>
      <c r="P4" s="25"/>
      <c r="Q4" s="25"/>
      <c r="R4" s="25"/>
      <c r="S4" s="25"/>
      <c r="T4" s="25"/>
      <c r="U4" s="29"/>
      <c r="V4" s="29"/>
      <c r="W4" s="29"/>
      <c r="X4" s="29"/>
      <c r="Y4" s="29"/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37" s="8" customFormat="1" ht="15" customHeight="1" x14ac:dyDescent="0.2">
      <c r="A5" s="1"/>
      <c r="B5" s="61">
        <v>2013</v>
      </c>
      <c r="C5" s="61" t="s">
        <v>79</v>
      </c>
      <c r="D5" s="62" t="s">
        <v>81</v>
      </c>
      <c r="E5" s="61"/>
      <c r="F5" s="63" t="s">
        <v>38</v>
      </c>
      <c r="G5" s="61"/>
      <c r="H5" s="61"/>
      <c r="I5" s="61"/>
      <c r="J5" s="61"/>
      <c r="K5" s="61"/>
      <c r="L5" s="61"/>
      <c r="M5" s="61"/>
      <c r="N5" s="64"/>
      <c r="O5" s="23"/>
      <c r="P5" s="25"/>
      <c r="Q5" s="25"/>
      <c r="R5" s="25"/>
      <c r="S5" s="25"/>
      <c r="T5" s="25"/>
      <c r="U5" s="29"/>
      <c r="V5" s="29"/>
      <c r="W5" s="29"/>
      <c r="X5" s="29"/>
      <c r="Y5" s="29"/>
      <c r="Z5" s="25"/>
      <c r="AA5" s="25"/>
      <c r="AB5" s="25"/>
      <c r="AC5" s="25"/>
      <c r="AD5" s="25"/>
      <c r="AE5" s="25"/>
      <c r="AF5" s="22"/>
      <c r="AG5" s="7"/>
      <c r="AH5" s="7"/>
      <c r="AI5" s="7"/>
      <c r="AJ5" s="7"/>
      <c r="AK5" s="7"/>
    </row>
    <row r="6" spans="1:37" s="8" customFormat="1" ht="15" customHeight="1" x14ac:dyDescent="0.2">
      <c r="A6" s="1"/>
      <c r="B6" s="65">
        <v>2014</v>
      </c>
      <c r="C6" s="65" t="s">
        <v>76</v>
      </c>
      <c r="D6" s="66" t="s">
        <v>64</v>
      </c>
      <c r="E6" s="65"/>
      <c r="F6" s="67" t="s">
        <v>39</v>
      </c>
      <c r="G6" s="70"/>
      <c r="H6" s="69"/>
      <c r="I6" s="65"/>
      <c r="J6" s="65"/>
      <c r="K6" s="65"/>
      <c r="L6" s="65"/>
      <c r="M6" s="65"/>
      <c r="N6" s="68"/>
      <c r="O6" s="23"/>
      <c r="P6" s="25"/>
      <c r="Q6" s="25"/>
      <c r="R6" s="25"/>
      <c r="S6" s="25"/>
      <c r="T6" s="25"/>
      <c r="U6" s="29"/>
      <c r="V6" s="29"/>
      <c r="W6" s="29"/>
      <c r="X6" s="29"/>
      <c r="Y6" s="29"/>
      <c r="Z6" s="25"/>
      <c r="AA6" s="25"/>
      <c r="AB6" s="25"/>
      <c r="AC6" s="25"/>
      <c r="AD6" s="25"/>
      <c r="AE6" s="25"/>
      <c r="AF6" s="22"/>
      <c r="AG6" s="7"/>
      <c r="AH6" s="7"/>
      <c r="AI6" s="7"/>
      <c r="AJ6" s="7"/>
      <c r="AK6" s="7"/>
    </row>
    <row r="7" spans="1:37" s="8" customFormat="1" ht="15" customHeight="1" x14ac:dyDescent="0.2">
      <c r="A7" s="1"/>
      <c r="B7" s="65">
        <v>2015</v>
      </c>
      <c r="C7" s="65" t="s">
        <v>77</v>
      </c>
      <c r="D7" s="66" t="s">
        <v>41</v>
      </c>
      <c r="E7" s="65"/>
      <c r="F7" s="67" t="s">
        <v>39</v>
      </c>
      <c r="G7" s="70"/>
      <c r="H7" s="69"/>
      <c r="I7" s="65"/>
      <c r="J7" s="65"/>
      <c r="K7" s="65"/>
      <c r="L7" s="65"/>
      <c r="M7" s="65"/>
      <c r="N7" s="68"/>
      <c r="O7" s="23"/>
      <c r="P7" s="25"/>
      <c r="Q7" s="25"/>
      <c r="R7" s="25"/>
      <c r="S7" s="25"/>
      <c r="T7" s="25"/>
      <c r="U7" s="29"/>
      <c r="V7" s="29"/>
      <c r="W7" s="29"/>
      <c r="X7" s="29"/>
      <c r="Y7" s="29"/>
      <c r="Z7" s="25"/>
      <c r="AA7" s="25"/>
      <c r="AB7" s="25"/>
      <c r="AC7" s="25"/>
      <c r="AD7" s="25"/>
      <c r="AE7" s="25"/>
      <c r="AF7" s="22"/>
      <c r="AG7" s="7"/>
      <c r="AH7" s="7"/>
      <c r="AI7" s="7"/>
      <c r="AJ7" s="7"/>
      <c r="AK7" s="7"/>
    </row>
    <row r="8" spans="1:37" s="8" customFormat="1" ht="15" customHeight="1" x14ac:dyDescent="0.2">
      <c r="A8" s="1"/>
      <c r="B8" s="65">
        <v>2016</v>
      </c>
      <c r="C8" s="65" t="s">
        <v>78</v>
      </c>
      <c r="D8" s="66" t="s">
        <v>41</v>
      </c>
      <c r="E8" s="65"/>
      <c r="F8" s="67" t="s">
        <v>39</v>
      </c>
      <c r="G8" s="70"/>
      <c r="H8" s="69"/>
      <c r="I8" s="65"/>
      <c r="J8" s="65"/>
      <c r="K8" s="65"/>
      <c r="L8" s="65"/>
      <c r="M8" s="65"/>
      <c r="N8" s="68"/>
      <c r="O8" s="23"/>
      <c r="P8" s="25"/>
      <c r="Q8" s="25"/>
      <c r="R8" s="25"/>
      <c r="S8" s="25"/>
      <c r="T8" s="25"/>
      <c r="U8" s="29"/>
      <c r="V8" s="29"/>
      <c r="W8" s="29"/>
      <c r="X8" s="29"/>
      <c r="Y8" s="29"/>
      <c r="Z8" s="25"/>
      <c r="AA8" s="25"/>
      <c r="AB8" s="25"/>
      <c r="AC8" s="25"/>
      <c r="AD8" s="25"/>
      <c r="AE8" s="25"/>
      <c r="AF8" s="22"/>
      <c r="AG8" s="7"/>
      <c r="AH8" s="7"/>
      <c r="AI8" s="7"/>
      <c r="AJ8" s="7"/>
      <c r="AK8" s="7"/>
    </row>
    <row r="9" spans="1:37" ht="15" customHeight="1" x14ac:dyDescent="0.2">
      <c r="A9" s="1"/>
      <c r="B9" s="25">
        <v>2017</v>
      </c>
      <c r="C9" s="25" t="s">
        <v>42</v>
      </c>
      <c r="D9" s="26" t="s">
        <v>41</v>
      </c>
      <c r="E9" s="25">
        <v>25</v>
      </c>
      <c r="F9" s="25">
        <v>0</v>
      </c>
      <c r="G9" s="25">
        <v>5</v>
      </c>
      <c r="H9" s="25">
        <v>3</v>
      </c>
      <c r="I9" s="25">
        <v>43</v>
      </c>
      <c r="J9" s="25">
        <v>14</v>
      </c>
      <c r="K9" s="25">
        <v>16</v>
      </c>
      <c r="L9" s="25">
        <v>8</v>
      </c>
      <c r="M9" s="25">
        <v>5</v>
      </c>
      <c r="N9" s="27">
        <v>0.36130000000000001</v>
      </c>
      <c r="O9" s="28">
        <v>119</v>
      </c>
      <c r="P9" s="25"/>
      <c r="Q9" s="25"/>
      <c r="R9" s="25"/>
      <c r="S9" s="25"/>
      <c r="T9" s="25"/>
      <c r="U9" s="29"/>
      <c r="V9" s="29"/>
      <c r="W9" s="29"/>
      <c r="X9" s="29"/>
      <c r="Y9" s="29"/>
      <c r="Z9" s="25"/>
      <c r="AA9" s="25"/>
      <c r="AB9" s="30"/>
      <c r="AC9" s="25"/>
      <c r="AD9" s="25"/>
      <c r="AE9" s="25"/>
      <c r="AF9" s="22"/>
      <c r="AG9" s="7"/>
      <c r="AH9" s="7"/>
      <c r="AI9" s="7"/>
      <c r="AJ9" s="7"/>
      <c r="AK9" s="7"/>
    </row>
    <row r="10" spans="1:37" ht="15" customHeight="1" x14ac:dyDescent="0.2">
      <c r="A10" s="1"/>
      <c r="B10" s="25">
        <v>2018</v>
      </c>
      <c r="C10" s="25" t="s">
        <v>42</v>
      </c>
      <c r="D10" s="26" t="s">
        <v>41</v>
      </c>
      <c r="E10" s="25">
        <v>26</v>
      </c>
      <c r="F10" s="25">
        <v>2</v>
      </c>
      <c r="G10" s="25">
        <v>14</v>
      </c>
      <c r="H10" s="25">
        <v>10</v>
      </c>
      <c r="I10" s="25">
        <v>88</v>
      </c>
      <c r="J10" s="25">
        <v>15</v>
      </c>
      <c r="K10" s="25">
        <v>25</v>
      </c>
      <c r="L10" s="25">
        <v>32</v>
      </c>
      <c r="M10" s="25">
        <v>16</v>
      </c>
      <c r="N10" s="27">
        <v>0.52380000000000004</v>
      </c>
      <c r="O10" s="28">
        <v>168</v>
      </c>
      <c r="P10" s="25"/>
      <c r="Q10" s="25"/>
      <c r="R10" s="25"/>
      <c r="S10" s="25"/>
      <c r="T10" s="25"/>
      <c r="U10" s="29"/>
      <c r="V10" s="29"/>
      <c r="W10" s="29"/>
      <c r="X10" s="29"/>
      <c r="Y10" s="29"/>
      <c r="Z10" s="25"/>
      <c r="AA10" s="25"/>
      <c r="AB10" s="30"/>
      <c r="AC10" s="25"/>
      <c r="AD10" s="25"/>
      <c r="AE10" s="25"/>
      <c r="AF10" s="22"/>
      <c r="AG10" s="7"/>
      <c r="AH10" s="7"/>
      <c r="AI10" s="7"/>
      <c r="AJ10" s="7"/>
      <c r="AK10" s="7"/>
    </row>
    <row r="11" spans="1:37" s="8" customFormat="1" ht="15" customHeight="1" x14ac:dyDescent="0.2">
      <c r="A11" s="1"/>
      <c r="B11" s="65">
        <v>2019</v>
      </c>
      <c r="C11" s="65" t="s">
        <v>79</v>
      </c>
      <c r="D11" s="66" t="s">
        <v>62</v>
      </c>
      <c r="E11" s="65"/>
      <c r="F11" s="67" t="s">
        <v>39</v>
      </c>
      <c r="G11" s="70"/>
      <c r="H11" s="69"/>
      <c r="I11" s="65"/>
      <c r="J11" s="65"/>
      <c r="K11" s="65"/>
      <c r="L11" s="65"/>
      <c r="M11" s="65"/>
      <c r="N11" s="68"/>
      <c r="O11" s="23"/>
      <c r="P11" s="25"/>
      <c r="Q11" s="25"/>
      <c r="R11" s="25"/>
      <c r="S11" s="25"/>
      <c r="T11" s="25"/>
      <c r="U11" s="29"/>
      <c r="V11" s="29"/>
      <c r="W11" s="29"/>
      <c r="X11" s="29"/>
      <c r="Y11" s="29"/>
      <c r="Z11" s="25"/>
      <c r="AA11" s="25"/>
      <c r="AB11" s="25"/>
      <c r="AC11" s="25"/>
      <c r="AD11" s="25"/>
      <c r="AE11" s="25"/>
      <c r="AF11" s="22"/>
      <c r="AG11" s="7"/>
      <c r="AH11" s="7"/>
      <c r="AI11" s="7"/>
      <c r="AJ11" s="7"/>
      <c r="AK11" s="7"/>
    </row>
    <row r="12" spans="1:37" s="8" customFormat="1" ht="15" customHeight="1" x14ac:dyDescent="0.2">
      <c r="A12" s="1"/>
      <c r="B12" s="25">
        <v>2019</v>
      </c>
      <c r="C12" s="25" t="s">
        <v>61</v>
      </c>
      <c r="D12" s="41" t="s">
        <v>59</v>
      </c>
      <c r="E12" s="25">
        <v>8</v>
      </c>
      <c r="F12" s="25">
        <v>0</v>
      </c>
      <c r="G12" s="25">
        <v>2</v>
      </c>
      <c r="H12" s="93">
        <v>4</v>
      </c>
      <c r="I12" s="25">
        <v>15</v>
      </c>
      <c r="J12" s="25">
        <v>2</v>
      </c>
      <c r="K12" s="25">
        <v>5</v>
      </c>
      <c r="L12" s="25">
        <v>6</v>
      </c>
      <c r="M12" s="25">
        <v>2</v>
      </c>
      <c r="N12" s="27">
        <v>0.42857142857142855</v>
      </c>
      <c r="O12" s="23">
        <v>35</v>
      </c>
      <c r="P12" s="25"/>
      <c r="Q12" s="25"/>
      <c r="R12" s="25"/>
      <c r="S12" s="25"/>
      <c r="T12" s="25"/>
      <c r="U12" s="29"/>
      <c r="V12" s="29"/>
      <c r="W12" s="29"/>
      <c r="X12" s="29"/>
      <c r="Y12" s="29"/>
      <c r="Z12" s="25"/>
      <c r="AA12" s="25"/>
      <c r="AB12" s="25"/>
      <c r="AC12" s="25"/>
      <c r="AD12" s="25"/>
      <c r="AE12" s="25"/>
      <c r="AF12" s="22"/>
      <c r="AG12" s="7"/>
      <c r="AH12" s="7"/>
      <c r="AI12" s="7"/>
      <c r="AJ12" s="7"/>
      <c r="AK12" s="7"/>
    </row>
    <row r="13" spans="1:37" s="8" customFormat="1" ht="15" customHeight="1" x14ac:dyDescent="0.2">
      <c r="A13" s="1"/>
      <c r="B13" s="25">
        <v>2020</v>
      </c>
      <c r="C13" s="25"/>
      <c r="D13" s="41"/>
      <c r="E13" s="25"/>
      <c r="F13" s="25"/>
      <c r="G13" s="25"/>
      <c r="H13" s="93"/>
      <c r="I13" s="25"/>
      <c r="J13" s="25"/>
      <c r="K13" s="25"/>
      <c r="L13" s="25"/>
      <c r="M13" s="25"/>
      <c r="N13" s="27"/>
      <c r="O13" s="23"/>
      <c r="P13" s="25"/>
      <c r="Q13" s="25"/>
      <c r="R13" s="25"/>
      <c r="S13" s="25"/>
      <c r="T13" s="25"/>
      <c r="U13" s="29"/>
      <c r="V13" s="29"/>
      <c r="W13" s="29"/>
      <c r="X13" s="29"/>
      <c r="Y13" s="29"/>
      <c r="Z13" s="25"/>
      <c r="AA13" s="25"/>
      <c r="AB13" s="25"/>
      <c r="AC13" s="25"/>
      <c r="AD13" s="25"/>
      <c r="AE13" s="25"/>
      <c r="AF13" s="22"/>
      <c r="AG13" s="7"/>
      <c r="AH13" s="7"/>
      <c r="AI13" s="7"/>
      <c r="AJ13" s="7"/>
      <c r="AK13" s="7"/>
    </row>
    <row r="14" spans="1:37" ht="15" customHeight="1" x14ac:dyDescent="0.2">
      <c r="A14" s="1"/>
      <c r="B14" s="65">
        <v>2021</v>
      </c>
      <c r="C14" s="65" t="s">
        <v>82</v>
      </c>
      <c r="D14" s="117" t="s">
        <v>83</v>
      </c>
      <c r="E14" s="65"/>
      <c r="F14" s="67" t="s">
        <v>39</v>
      </c>
      <c r="G14" s="70"/>
      <c r="H14" s="69"/>
      <c r="I14" s="65"/>
      <c r="J14" s="65"/>
      <c r="K14" s="65"/>
      <c r="L14" s="65"/>
      <c r="M14" s="65"/>
      <c r="N14" s="68"/>
      <c r="O14" s="28"/>
      <c r="P14" s="25"/>
      <c r="Q14" s="25"/>
      <c r="R14" s="25"/>
      <c r="S14" s="25"/>
      <c r="T14" s="25"/>
      <c r="U14" s="29"/>
      <c r="V14" s="29"/>
      <c r="W14" s="29"/>
      <c r="X14" s="29"/>
      <c r="Y14" s="29"/>
      <c r="Z14" s="25"/>
      <c r="AA14" s="25"/>
      <c r="AB14" s="30"/>
      <c r="AC14" s="25"/>
      <c r="AD14" s="25"/>
      <c r="AE14" s="25"/>
      <c r="AF14" s="22"/>
      <c r="AG14" s="7"/>
      <c r="AH14" s="7"/>
      <c r="AI14" s="7"/>
      <c r="AJ14" s="7"/>
      <c r="AK14" s="7"/>
    </row>
    <row r="15" spans="1:37" s="8" customFormat="1" ht="15" customHeight="1" x14ac:dyDescent="0.2">
      <c r="A15" s="1"/>
      <c r="B15" s="61">
        <v>2022</v>
      </c>
      <c r="C15" s="61" t="s">
        <v>88</v>
      </c>
      <c r="D15" s="62" t="s">
        <v>87</v>
      </c>
      <c r="E15" s="61"/>
      <c r="F15" s="63" t="s">
        <v>38</v>
      </c>
      <c r="G15" s="61"/>
      <c r="H15" s="61"/>
      <c r="I15" s="61"/>
      <c r="J15" s="61"/>
      <c r="K15" s="61"/>
      <c r="L15" s="61"/>
      <c r="M15" s="61"/>
      <c r="N15" s="64"/>
      <c r="O15" s="23"/>
      <c r="P15" s="25"/>
      <c r="Q15" s="25"/>
      <c r="R15" s="25"/>
      <c r="S15" s="25"/>
      <c r="T15" s="25"/>
      <c r="U15" s="29"/>
      <c r="V15" s="29"/>
      <c r="W15" s="29"/>
      <c r="X15" s="29"/>
      <c r="Y15" s="29"/>
      <c r="Z15" s="25"/>
      <c r="AA15" s="25"/>
      <c r="AB15" s="25"/>
      <c r="AC15" s="25"/>
      <c r="AD15" s="25"/>
      <c r="AE15" s="25"/>
      <c r="AF15" s="22"/>
      <c r="AG15" s="7"/>
      <c r="AH15" s="7"/>
      <c r="AI15" s="7"/>
      <c r="AJ15" s="7"/>
      <c r="AK15" s="7"/>
    </row>
    <row r="16" spans="1:37" s="8" customFormat="1" ht="15" customHeight="1" x14ac:dyDescent="0.2">
      <c r="A16" s="1"/>
      <c r="B16" s="61">
        <v>2023</v>
      </c>
      <c r="C16" s="61" t="s">
        <v>78</v>
      </c>
      <c r="D16" s="62" t="s">
        <v>87</v>
      </c>
      <c r="E16" s="61"/>
      <c r="F16" s="63" t="s">
        <v>38</v>
      </c>
      <c r="G16" s="61"/>
      <c r="H16" s="61"/>
      <c r="I16" s="61"/>
      <c r="J16" s="61"/>
      <c r="K16" s="61"/>
      <c r="L16" s="61"/>
      <c r="M16" s="61"/>
      <c r="N16" s="64"/>
      <c r="O16" s="23"/>
      <c r="P16" s="25"/>
      <c r="Q16" s="25"/>
      <c r="R16" s="25"/>
      <c r="S16" s="25"/>
      <c r="T16" s="25"/>
      <c r="U16" s="29"/>
      <c r="V16" s="29"/>
      <c r="W16" s="29"/>
      <c r="X16" s="29"/>
      <c r="Y16" s="29"/>
      <c r="Z16" s="25"/>
      <c r="AA16" s="25"/>
      <c r="AB16" s="25"/>
      <c r="AC16" s="25"/>
      <c r="AD16" s="25"/>
      <c r="AE16" s="25"/>
      <c r="AF16" s="22"/>
      <c r="AG16" s="7"/>
      <c r="AH16" s="7"/>
      <c r="AI16" s="7"/>
      <c r="AJ16" s="7"/>
      <c r="AK16" s="7"/>
    </row>
    <row r="17" spans="1:37" ht="15" customHeight="1" x14ac:dyDescent="0.2">
      <c r="A17" s="1"/>
      <c r="B17" s="15" t="s">
        <v>9</v>
      </c>
      <c r="C17" s="16"/>
      <c r="D17" s="14"/>
      <c r="E17" s="17">
        <f t="shared" ref="E17:M17" si="0">SUM(E4:E16)</f>
        <v>59</v>
      </c>
      <c r="F17" s="17">
        <f t="shared" si="0"/>
        <v>2</v>
      </c>
      <c r="G17" s="17">
        <f t="shared" si="0"/>
        <v>21</v>
      </c>
      <c r="H17" s="17">
        <f t="shared" si="0"/>
        <v>17</v>
      </c>
      <c r="I17" s="17">
        <f t="shared" si="0"/>
        <v>146</v>
      </c>
      <c r="J17" s="17">
        <f t="shared" si="0"/>
        <v>31</v>
      </c>
      <c r="K17" s="17">
        <f t="shared" si="0"/>
        <v>46</v>
      </c>
      <c r="L17" s="17">
        <f t="shared" si="0"/>
        <v>46</v>
      </c>
      <c r="M17" s="17">
        <f t="shared" si="0"/>
        <v>23</v>
      </c>
      <c r="N17" s="31">
        <f>PRODUCT(I17/O17)</f>
        <v>0.453416149068323</v>
      </c>
      <c r="O17" s="32">
        <f>SUM(O4:O16)</f>
        <v>322</v>
      </c>
      <c r="P17" s="17">
        <f t="shared" ref="P17:AE17" si="1">SUM(P4:P5)</f>
        <v>0</v>
      </c>
      <c r="Q17" s="17">
        <f t="shared" si="1"/>
        <v>0</v>
      </c>
      <c r="R17" s="17">
        <f t="shared" si="1"/>
        <v>0</v>
      </c>
      <c r="S17" s="17">
        <f t="shared" si="1"/>
        <v>0</v>
      </c>
      <c r="T17" s="17">
        <f t="shared" si="1"/>
        <v>0</v>
      </c>
      <c r="U17" s="17">
        <f t="shared" si="1"/>
        <v>0</v>
      </c>
      <c r="V17" s="17">
        <f t="shared" si="1"/>
        <v>0</v>
      </c>
      <c r="W17" s="17">
        <f t="shared" si="1"/>
        <v>0</v>
      </c>
      <c r="X17" s="17">
        <f t="shared" si="1"/>
        <v>0</v>
      </c>
      <c r="Y17" s="17">
        <f t="shared" si="1"/>
        <v>0</v>
      </c>
      <c r="Z17" s="17">
        <f t="shared" si="1"/>
        <v>0</v>
      </c>
      <c r="AA17" s="17">
        <f t="shared" si="1"/>
        <v>0</v>
      </c>
      <c r="AB17" s="17">
        <f t="shared" si="1"/>
        <v>0</v>
      </c>
      <c r="AC17" s="17">
        <f t="shared" si="1"/>
        <v>0</v>
      </c>
      <c r="AD17" s="17">
        <f t="shared" si="1"/>
        <v>0</v>
      </c>
      <c r="AE17" s="17">
        <f t="shared" si="1"/>
        <v>0</v>
      </c>
      <c r="AF17" s="22"/>
      <c r="AG17" s="7"/>
      <c r="AH17" s="7"/>
      <c r="AI17" s="7"/>
      <c r="AJ17" s="7"/>
      <c r="AK17" s="7"/>
    </row>
    <row r="18" spans="1:37" ht="15" customHeight="1" x14ac:dyDescent="0.2">
      <c r="A18" s="1"/>
      <c r="B18" s="26" t="s">
        <v>2</v>
      </c>
      <c r="C18" s="33"/>
      <c r="D18" s="34">
        <f>SUM(F17:H17)+((I17-F17-G17)/3)+(E17/3)+(Z17*25)+(AA17*25)+(AB17*10)+(AC17*25)+(AD17*20)+(AE17*15)</f>
        <v>100.66666666666667</v>
      </c>
      <c r="E18" s="1"/>
      <c r="F18" s="1"/>
      <c r="G18" s="1"/>
      <c r="H18" s="1"/>
      <c r="I18" s="1"/>
      <c r="J18" s="1"/>
      <c r="K18" s="1"/>
      <c r="L18" s="1"/>
      <c r="M18" s="1"/>
      <c r="N18" s="3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36"/>
      <c r="AE18" s="1"/>
      <c r="AF18" s="22"/>
      <c r="AG18" s="7"/>
      <c r="AH18" s="7"/>
      <c r="AI18" s="7"/>
      <c r="AJ18" s="7"/>
      <c r="AK18" s="7"/>
    </row>
    <row r="19" spans="1:37" s="8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5"/>
      <c r="O19" s="37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2"/>
      <c r="AG19" s="7"/>
      <c r="AH19" s="7"/>
      <c r="AI19" s="7"/>
      <c r="AJ19" s="7"/>
      <c r="AK19" s="7"/>
    </row>
    <row r="20" spans="1:37" ht="15" customHeight="1" x14ac:dyDescent="0.25">
      <c r="A20" s="1"/>
      <c r="B20" s="21" t="s">
        <v>16</v>
      </c>
      <c r="C20" s="38"/>
      <c r="D20" s="38"/>
      <c r="E20" s="17" t="s">
        <v>4</v>
      </c>
      <c r="F20" s="17" t="s">
        <v>13</v>
      </c>
      <c r="G20" s="14" t="s">
        <v>14</v>
      </c>
      <c r="H20" s="17" t="s">
        <v>15</v>
      </c>
      <c r="I20" s="17" t="s">
        <v>3</v>
      </c>
      <c r="J20" s="1"/>
      <c r="K20" s="17" t="s">
        <v>25</v>
      </c>
      <c r="L20" s="17" t="s">
        <v>26</v>
      </c>
      <c r="M20" s="17" t="s">
        <v>27</v>
      </c>
      <c r="N20" s="31" t="s">
        <v>35</v>
      </c>
      <c r="O20" s="23"/>
      <c r="P20" s="39" t="s">
        <v>32</v>
      </c>
      <c r="Q20" s="11"/>
      <c r="R20" s="11"/>
      <c r="S20" s="11"/>
      <c r="T20" s="40"/>
      <c r="U20" s="40"/>
      <c r="V20" s="40"/>
      <c r="W20" s="40"/>
      <c r="X20" s="40"/>
      <c r="Y20" s="11"/>
      <c r="Z20" s="11"/>
      <c r="AA20" s="11"/>
      <c r="AB20" s="11"/>
      <c r="AC20" s="11"/>
      <c r="AD20" s="11"/>
      <c r="AE20" s="41"/>
      <c r="AF20" s="22"/>
      <c r="AG20" s="7"/>
      <c r="AH20" s="7"/>
      <c r="AI20" s="7"/>
      <c r="AJ20" s="7"/>
      <c r="AK20" s="7"/>
    </row>
    <row r="21" spans="1:37" ht="15" customHeight="1" x14ac:dyDescent="0.2">
      <c r="A21" s="1"/>
      <c r="B21" s="39" t="s">
        <v>17</v>
      </c>
      <c r="C21" s="11"/>
      <c r="D21" s="41"/>
      <c r="E21" s="25">
        <f>PRODUCT(E17)</f>
        <v>59</v>
      </c>
      <c r="F21" s="25">
        <f>PRODUCT(F17)</f>
        <v>2</v>
      </c>
      <c r="G21" s="25">
        <f>PRODUCT(G17)</f>
        <v>21</v>
      </c>
      <c r="H21" s="25">
        <f>PRODUCT(H17)</f>
        <v>17</v>
      </c>
      <c r="I21" s="25">
        <f>PRODUCT(I17)</f>
        <v>146</v>
      </c>
      <c r="J21" s="1"/>
      <c r="K21" s="42">
        <f>PRODUCT((F21+G21)/E21)</f>
        <v>0.38983050847457629</v>
      </c>
      <c r="L21" s="42">
        <f>PRODUCT(H21/E21)</f>
        <v>0.28813559322033899</v>
      </c>
      <c r="M21" s="42">
        <f>PRODUCT(I21/E21)</f>
        <v>2.4745762711864407</v>
      </c>
      <c r="N21" s="43">
        <f>PRODUCT(N17)</f>
        <v>0.453416149068323</v>
      </c>
      <c r="O21" s="23">
        <f>PRODUCT(O17)</f>
        <v>322</v>
      </c>
      <c r="P21" s="71" t="s">
        <v>33</v>
      </c>
      <c r="Q21" s="72"/>
      <c r="R21" s="73" t="s">
        <v>50</v>
      </c>
      <c r="S21" s="73"/>
      <c r="T21" s="73"/>
      <c r="U21" s="73"/>
      <c r="V21" s="73"/>
      <c r="W21" s="73"/>
      <c r="X21" s="73"/>
      <c r="Y21" s="73"/>
      <c r="Z21" s="73"/>
      <c r="AA21" s="74" t="s">
        <v>36</v>
      </c>
      <c r="AB21" s="73"/>
      <c r="AC21" s="73"/>
      <c r="AD21" s="74" t="s">
        <v>51</v>
      </c>
      <c r="AE21" s="75"/>
      <c r="AF21" s="22"/>
      <c r="AG21" s="7"/>
      <c r="AH21" s="7"/>
      <c r="AI21" s="7"/>
      <c r="AJ21" s="7"/>
      <c r="AK21" s="7"/>
    </row>
    <row r="22" spans="1:37" ht="15" customHeight="1" x14ac:dyDescent="0.2">
      <c r="A22" s="1"/>
      <c r="B22" s="44" t="s">
        <v>18</v>
      </c>
      <c r="C22" s="45"/>
      <c r="D22" s="46"/>
      <c r="E22" s="25"/>
      <c r="F22" s="25"/>
      <c r="G22" s="25"/>
      <c r="H22" s="25"/>
      <c r="I22" s="25"/>
      <c r="J22" s="1"/>
      <c r="K22" s="42"/>
      <c r="L22" s="42"/>
      <c r="M22" s="42"/>
      <c r="N22" s="27"/>
      <c r="O22" s="23"/>
      <c r="P22" s="76" t="s">
        <v>57</v>
      </c>
      <c r="Q22" s="77"/>
      <c r="R22" s="78" t="s">
        <v>47</v>
      </c>
      <c r="S22" s="78"/>
      <c r="T22" s="78"/>
      <c r="U22" s="78"/>
      <c r="V22" s="78"/>
      <c r="W22" s="78"/>
      <c r="X22" s="78"/>
      <c r="Y22" s="78"/>
      <c r="Z22" s="78"/>
      <c r="AA22" s="79" t="s">
        <v>46</v>
      </c>
      <c r="AB22" s="78"/>
      <c r="AC22" s="78"/>
      <c r="AD22" s="79" t="s">
        <v>53</v>
      </c>
      <c r="AE22" s="80"/>
      <c r="AF22" s="22"/>
      <c r="AG22" s="7"/>
      <c r="AH22" s="7"/>
      <c r="AI22" s="7"/>
      <c r="AJ22" s="7"/>
      <c r="AK22" s="7"/>
    </row>
    <row r="23" spans="1:37" ht="15" customHeight="1" x14ac:dyDescent="0.2">
      <c r="A23" s="1"/>
      <c r="B23" s="47" t="s">
        <v>19</v>
      </c>
      <c r="C23" s="48"/>
      <c r="D23" s="49"/>
      <c r="E23" s="29"/>
      <c r="F23" s="29"/>
      <c r="G23" s="29"/>
      <c r="H23" s="29"/>
      <c r="I23" s="29"/>
      <c r="J23" s="1"/>
      <c r="K23" s="50"/>
      <c r="L23" s="50"/>
      <c r="M23" s="50"/>
      <c r="N23" s="51"/>
      <c r="O23" s="23"/>
      <c r="P23" s="76" t="s">
        <v>58</v>
      </c>
      <c r="Q23" s="77"/>
      <c r="R23" s="78" t="s">
        <v>48</v>
      </c>
      <c r="S23" s="78"/>
      <c r="T23" s="78"/>
      <c r="U23" s="78"/>
      <c r="V23" s="78"/>
      <c r="W23" s="78"/>
      <c r="X23" s="78"/>
      <c r="Y23" s="78"/>
      <c r="Z23" s="78"/>
      <c r="AA23" s="79" t="s">
        <v>49</v>
      </c>
      <c r="AB23" s="78"/>
      <c r="AC23" s="78"/>
      <c r="AD23" s="79" t="s">
        <v>52</v>
      </c>
      <c r="AE23" s="80"/>
      <c r="AF23" s="22"/>
      <c r="AG23" s="7"/>
      <c r="AH23" s="7"/>
      <c r="AI23" s="7"/>
      <c r="AJ23" s="7"/>
      <c r="AK23" s="7"/>
    </row>
    <row r="24" spans="1:37" ht="15" customHeight="1" x14ac:dyDescent="0.2">
      <c r="A24" s="1"/>
      <c r="B24" s="52" t="s">
        <v>20</v>
      </c>
      <c r="C24" s="53"/>
      <c r="D24" s="54"/>
      <c r="E24" s="17">
        <f>SUM(E21:E23)</f>
        <v>59</v>
      </c>
      <c r="F24" s="17">
        <f>SUM(F21:F23)</f>
        <v>2</v>
      </c>
      <c r="G24" s="17">
        <f>SUM(G21:G23)</f>
        <v>21</v>
      </c>
      <c r="H24" s="17">
        <f>SUM(H21:H23)</f>
        <v>17</v>
      </c>
      <c r="I24" s="17">
        <f>SUM(I21:I23)</f>
        <v>146</v>
      </c>
      <c r="J24" s="1"/>
      <c r="K24" s="55">
        <f>PRODUCT((F24+G24)/E24)</f>
        <v>0.38983050847457629</v>
      </c>
      <c r="L24" s="55">
        <f>PRODUCT(H24/E24)</f>
        <v>0.28813559322033899</v>
      </c>
      <c r="M24" s="55">
        <f>PRODUCT(I24/E24)</f>
        <v>2.4745762711864407</v>
      </c>
      <c r="N24" s="31">
        <f>PRODUCT(I24/O24)</f>
        <v>0.453416149068323</v>
      </c>
      <c r="O24" s="23">
        <f>SUM(O21:O23)</f>
        <v>322</v>
      </c>
      <c r="P24" s="81" t="s">
        <v>34</v>
      </c>
      <c r="Q24" s="82"/>
      <c r="R24" s="83" t="s">
        <v>55</v>
      </c>
      <c r="S24" s="83"/>
      <c r="T24" s="83"/>
      <c r="U24" s="83"/>
      <c r="V24" s="83"/>
      <c r="W24" s="83"/>
      <c r="X24" s="83"/>
      <c r="Y24" s="83"/>
      <c r="Z24" s="83"/>
      <c r="AA24" s="84" t="s">
        <v>54</v>
      </c>
      <c r="AB24" s="83"/>
      <c r="AC24" s="83"/>
      <c r="AD24" s="84" t="s">
        <v>56</v>
      </c>
      <c r="AE24" s="85"/>
      <c r="AF24" s="22"/>
      <c r="AG24" s="7"/>
      <c r="AH24" s="7"/>
      <c r="AI24" s="7"/>
      <c r="AJ24" s="7"/>
      <c r="AK24" s="7"/>
    </row>
    <row r="25" spans="1:37" s="8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23"/>
      <c r="U25" s="23"/>
      <c r="V25" s="56"/>
      <c r="W25" s="1"/>
      <c r="X25" s="1"/>
      <c r="Y25" s="1"/>
      <c r="Z25" s="1"/>
      <c r="AA25" s="1"/>
      <c r="AB25" s="1"/>
      <c r="AC25" s="1"/>
      <c r="AD25" s="1"/>
      <c r="AE25" s="1"/>
      <c r="AF25" s="22"/>
      <c r="AG25" s="7"/>
      <c r="AH25" s="7"/>
      <c r="AI25" s="7"/>
      <c r="AJ25" s="7"/>
      <c r="AK25" s="7"/>
    </row>
    <row r="26" spans="1:37" ht="15" customHeight="1" x14ac:dyDescent="0.25">
      <c r="A26" s="1"/>
      <c r="B26" s="1" t="s">
        <v>37</v>
      </c>
      <c r="C26" s="1"/>
      <c r="D26" s="1" t="s">
        <v>45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23"/>
      <c r="U26" s="23"/>
      <c r="V26" s="56"/>
      <c r="W26" s="1"/>
      <c r="X26" s="1"/>
      <c r="Y26" s="1"/>
      <c r="Z26" s="1"/>
      <c r="AA26" s="1"/>
      <c r="AB26" s="1"/>
      <c r="AC26" s="1"/>
      <c r="AD26" s="1"/>
      <c r="AE26" s="1"/>
      <c r="AF26" s="22"/>
      <c r="AG26" s="7"/>
      <c r="AH26" s="7"/>
      <c r="AI26" s="7"/>
      <c r="AJ26" s="7"/>
      <c r="AK26" s="7"/>
    </row>
    <row r="27" spans="1:37" ht="15" customHeight="1" x14ac:dyDescent="0.25">
      <c r="A27" s="1"/>
      <c r="B27" s="1"/>
      <c r="C27" s="1"/>
      <c r="D27" s="1" t="s">
        <v>65</v>
      </c>
      <c r="E27" s="1"/>
      <c r="F27" s="23"/>
      <c r="G27" s="23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23"/>
      <c r="U27" s="23"/>
      <c r="V27" s="56"/>
      <c r="W27" s="1"/>
      <c r="X27" s="1"/>
      <c r="Y27" s="1"/>
      <c r="Z27" s="1"/>
      <c r="AA27" s="1"/>
      <c r="AB27" s="1"/>
      <c r="AC27" s="1"/>
      <c r="AD27" s="1"/>
      <c r="AE27" s="1"/>
      <c r="AF27" s="22"/>
      <c r="AG27" s="7"/>
      <c r="AH27" s="7"/>
      <c r="AI27" s="7"/>
      <c r="AJ27" s="7"/>
      <c r="AK27" s="7"/>
    </row>
    <row r="28" spans="1:37" ht="15" customHeight="1" x14ac:dyDescent="0.25">
      <c r="A28" s="1"/>
      <c r="B28" s="1"/>
      <c r="C28" s="1"/>
      <c r="D28" s="1" t="s">
        <v>40</v>
      </c>
      <c r="E28" s="1"/>
      <c r="F28" s="23"/>
      <c r="G28" s="23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23"/>
      <c r="U28" s="23"/>
      <c r="V28" s="56"/>
      <c r="W28" s="1"/>
      <c r="X28" s="1"/>
      <c r="Y28" s="1"/>
      <c r="Z28" s="1"/>
      <c r="AA28" s="1"/>
      <c r="AB28" s="1"/>
      <c r="AC28" s="1"/>
      <c r="AD28" s="1"/>
      <c r="AE28" s="1"/>
      <c r="AF28" s="22"/>
      <c r="AG28" s="7"/>
      <c r="AH28" s="7"/>
      <c r="AI28" s="7"/>
      <c r="AJ28" s="7"/>
      <c r="AK28" s="7"/>
    </row>
    <row r="29" spans="1:37" ht="15" customHeight="1" x14ac:dyDescent="0.25">
      <c r="A29" s="1"/>
      <c r="B29" s="1"/>
      <c r="C29" s="1"/>
      <c r="D29" s="1" t="s">
        <v>60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23"/>
      <c r="U29" s="23"/>
      <c r="V29" s="56"/>
      <c r="W29" s="1"/>
      <c r="X29" s="1"/>
      <c r="Y29" s="1"/>
      <c r="Z29" s="1"/>
      <c r="AA29" s="1"/>
      <c r="AB29" s="1"/>
      <c r="AC29" s="1"/>
      <c r="AD29" s="1"/>
      <c r="AE29" s="1"/>
      <c r="AF29" s="7"/>
      <c r="AG29" s="7"/>
      <c r="AH29" s="7"/>
      <c r="AI29" s="7"/>
      <c r="AJ29" s="7"/>
      <c r="AK29" s="7"/>
    </row>
    <row r="30" spans="1:37" ht="15" customHeight="1" x14ac:dyDescent="0.2">
      <c r="A30" s="1"/>
      <c r="B30" s="1"/>
      <c r="C30" s="7"/>
      <c r="D30" s="1" t="s">
        <v>63</v>
      </c>
      <c r="E30" s="1"/>
      <c r="F30" s="1"/>
      <c r="G30" s="1"/>
      <c r="H30" s="1"/>
      <c r="I30" s="1"/>
      <c r="J30" s="1"/>
      <c r="K30" s="1"/>
      <c r="L30" s="1"/>
      <c r="M30" s="57"/>
      <c r="N30" s="57"/>
      <c r="O30" s="23"/>
      <c r="P30" s="1"/>
      <c r="Q30" s="1"/>
      <c r="R30" s="1"/>
      <c r="S30" s="23"/>
      <c r="T30" s="23"/>
      <c r="U30" s="23"/>
      <c r="V30" s="23"/>
      <c r="W30" s="1"/>
      <c r="X30" s="1"/>
      <c r="Y30" s="1"/>
      <c r="Z30" s="1"/>
      <c r="AA30" s="1"/>
      <c r="AB30" s="1"/>
      <c r="AC30" s="1"/>
      <c r="AD30" s="1"/>
      <c r="AE30" s="1"/>
      <c r="AF30" s="7"/>
      <c r="AG30" s="7"/>
      <c r="AH30" s="7"/>
      <c r="AI30" s="7"/>
      <c r="AJ30" s="7"/>
      <c r="AK30" s="7"/>
    </row>
    <row r="31" spans="1:37" s="58" customFormat="1" ht="15" customHeight="1" x14ac:dyDescent="0.25">
      <c r="A31" s="1"/>
      <c r="B31" s="1"/>
      <c r="C31" s="1"/>
      <c r="D31" s="1" t="s">
        <v>86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23"/>
      <c r="U31" s="23"/>
      <c r="V31" s="56"/>
      <c r="W31" s="1"/>
      <c r="X31" s="1"/>
      <c r="Y31" s="1"/>
      <c r="Z31" s="1"/>
      <c r="AA31" s="1"/>
      <c r="AB31" s="1"/>
      <c r="AC31" s="1"/>
      <c r="AD31" s="1"/>
      <c r="AE31" s="1"/>
      <c r="AF31" s="7"/>
      <c r="AG31" s="7"/>
      <c r="AH31" s="7"/>
      <c r="AI31" s="7"/>
      <c r="AJ31" s="7"/>
      <c r="AK31" s="7"/>
    </row>
    <row r="32" spans="1:37" s="58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23"/>
      <c r="U32" s="23"/>
      <c r="V32" s="56"/>
      <c r="W32" s="56"/>
      <c r="X32" s="23"/>
      <c r="Y32" s="23"/>
      <c r="Z32" s="23"/>
      <c r="AA32" s="23"/>
      <c r="AB32" s="23"/>
      <c r="AC32" s="23"/>
      <c r="AD32" s="23"/>
      <c r="AE32" s="23"/>
      <c r="AF32" s="7"/>
      <c r="AG32" s="7"/>
      <c r="AH32" s="7"/>
      <c r="AI32" s="7"/>
      <c r="AJ32" s="7"/>
      <c r="AK32" s="7"/>
    </row>
    <row r="33" spans="1:37" s="5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23"/>
      <c r="U33" s="23"/>
      <c r="V33" s="56"/>
      <c r="W33" s="56"/>
      <c r="X33" s="23"/>
      <c r="Y33" s="23"/>
      <c r="Z33" s="23"/>
      <c r="AA33" s="23"/>
      <c r="AB33" s="23"/>
      <c r="AC33" s="23"/>
      <c r="AD33" s="23"/>
      <c r="AE33" s="23"/>
      <c r="AF33" s="7"/>
      <c r="AG33" s="7"/>
      <c r="AH33" s="7"/>
      <c r="AI33" s="7"/>
      <c r="AJ33" s="7"/>
      <c r="AK33" s="7"/>
    </row>
    <row r="34" spans="1:37" ht="15" customHeight="1" x14ac:dyDescent="0.2">
      <c r="A34" s="1"/>
      <c r="B34" s="1"/>
      <c r="C34" s="1"/>
      <c r="D34" s="1"/>
      <c r="E34" s="1"/>
      <c r="F34" s="23"/>
      <c r="G34" s="23"/>
      <c r="H34" s="23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23"/>
      <c r="U34" s="23"/>
      <c r="V34" s="23"/>
      <c r="W34" s="1"/>
      <c r="X34" s="1"/>
      <c r="Y34" s="1"/>
      <c r="Z34" s="1"/>
      <c r="AA34" s="1"/>
      <c r="AB34" s="1"/>
      <c r="AC34" s="1"/>
      <c r="AD34" s="7"/>
      <c r="AE34" s="23"/>
      <c r="AF34" s="7"/>
      <c r="AG34" s="7"/>
      <c r="AH34" s="7"/>
      <c r="AI34" s="7"/>
      <c r="AJ34" s="7"/>
      <c r="AK34" s="7"/>
    </row>
    <row r="35" spans="1:37" ht="15" customHeight="1" x14ac:dyDescent="0.2">
      <c r="A35" s="1"/>
      <c r="B35" s="1"/>
      <c r="C35" s="1"/>
      <c r="D35" s="1"/>
      <c r="E35" s="1"/>
      <c r="F35" s="23"/>
      <c r="G35" s="23"/>
      <c r="H35" s="23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23"/>
      <c r="U35" s="23"/>
      <c r="V35" s="23"/>
      <c r="W35" s="1"/>
      <c r="X35" s="1"/>
      <c r="Y35" s="1"/>
      <c r="Z35" s="1"/>
      <c r="AA35" s="1"/>
      <c r="AB35" s="1"/>
      <c r="AC35" s="1"/>
      <c r="AD35" s="7"/>
      <c r="AE35" s="23"/>
      <c r="AF35" s="7"/>
      <c r="AG35" s="7"/>
      <c r="AH35" s="7"/>
      <c r="AI35" s="7"/>
      <c r="AJ35" s="7"/>
      <c r="AK35" s="7"/>
    </row>
    <row r="36" spans="1:37" ht="15" customHeight="1" x14ac:dyDescent="0.2">
      <c r="A36" s="1"/>
      <c r="B36" s="1"/>
      <c r="C36" s="1"/>
      <c r="D36" s="1"/>
      <c r="E36" s="1"/>
      <c r="F36" s="23"/>
      <c r="G36" s="23"/>
      <c r="H36" s="23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23"/>
      <c r="U36" s="23"/>
      <c r="V36" s="23"/>
      <c r="W36" s="1"/>
      <c r="X36" s="1"/>
      <c r="Y36" s="1"/>
      <c r="Z36" s="1"/>
      <c r="AA36" s="1"/>
      <c r="AB36" s="1"/>
      <c r="AC36" s="1"/>
      <c r="AD36" s="7"/>
      <c r="AE36" s="23"/>
      <c r="AF36" s="7"/>
      <c r="AG36" s="7"/>
      <c r="AH36" s="7"/>
      <c r="AI36" s="7"/>
      <c r="AJ36" s="7"/>
      <c r="AK36" s="7"/>
    </row>
    <row r="37" spans="1:37" ht="15" customHeight="1" x14ac:dyDescent="0.2">
      <c r="A37" s="1"/>
      <c r="B37" s="1"/>
      <c r="C37" s="1"/>
      <c r="D37" s="1"/>
      <c r="E37" s="1"/>
      <c r="F37" s="23"/>
      <c r="G37" s="23"/>
      <c r="H37" s="23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23"/>
      <c r="U37" s="23"/>
      <c r="V37" s="23"/>
      <c r="W37" s="1"/>
      <c r="X37" s="1"/>
      <c r="Y37" s="1"/>
      <c r="Z37" s="1"/>
      <c r="AA37" s="1"/>
      <c r="AB37" s="1"/>
      <c r="AC37" s="1"/>
      <c r="AD37" s="7"/>
      <c r="AE37" s="23"/>
      <c r="AF37" s="7"/>
      <c r="AG37" s="7"/>
      <c r="AH37" s="7"/>
      <c r="AI37" s="7"/>
      <c r="AJ37" s="7"/>
      <c r="AK37" s="7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23"/>
      <c r="U38" s="23"/>
      <c r="V38" s="56"/>
      <c r="W38" s="56"/>
      <c r="X38" s="23"/>
      <c r="Y38" s="23"/>
      <c r="Z38" s="23"/>
      <c r="AA38" s="23"/>
      <c r="AB38" s="23"/>
      <c r="AC38" s="23"/>
      <c r="AD38" s="23"/>
      <c r="AE38" s="23"/>
      <c r="AF38" s="7"/>
      <c r="AG38" s="7"/>
      <c r="AH38" s="7"/>
      <c r="AI38" s="7"/>
      <c r="AJ38" s="7"/>
      <c r="AK38" s="7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23"/>
      <c r="U39" s="23"/>
      <c r="V39" s="56"/>
      <c r="W39" s="56"/>
      <c r="X39" s="23"/>
      <c r="Y39" s="23"/>
      <c r="Z39" s="23"/>
      <c r="AA39" s="23"/>
      <c r="AB39" s="23"/>
      <c r="AC39" s="23"/>
      <c r="AD39" s="23"/>
      <c r="AE39" s="23"/>
      <c r="AF39" s="7"/>
      <c r="AG39" s="58"/>
      <c r="AH39" s="58"/>
      <c r="AI39" s="58"/>
      <c r="AJ39" s="58"/>
      <c r="AK39" s="58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23"/>
      <c r="U40" s="23"/>
      <c r="V40" s="56"/>
      <c r="W40" s="56"/>
      <c r="X40" s="23"/>
      <c r="Y40" s="23"/>
      <c r="Z40" s="23"/>
      <c r="AA40" s="23"/>
      <c r="AB40" s="23"/>
      <c r="AC40" s="23"/>
      <c r="AD40" s="23"/>
      <c r="AE40" s="23"/>
      <c r="AF40" s="7"/>
      <c r="AG40" s="58"/>
      <c r="AH40" s="58"/>
      <c r="AI40" s="58"/>
      <c r="AJ40" s="58"/>
      <c r="AK40" s="58"/>
    </row>
    <row r="41" spans="1:37" ht="15" customHeight="1" x14ac:dyDescent="0.25">
      <c r="A41" s="5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23"/>
      <c r="U41" s="23"/>
      <c r="V41" s="56"/>
      <c r="W41" s="56"/>
      <c r="X41" s="23"/>
      <c r="Y41" s="23"/>
      <c r="Z41" s="23"/>
      <c r="AA41" s="23"/>
      <c r="AB41" s="23"/>
      <c r="AC41" s="23"/>
      <c r="AD41" s="23"/>
      <c r="AE41" s="23"/>
      <c r="AF41" s="7"/>
    </row>
    <row r="42" spans="1:37" ht="15" customHeight="1" x14ac:dyDescent="0.25">
      <c r="A42" s="5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23"/>
      <c r="U42" s="23"/>
      <c r="V42" s="56"/>
      <c r="W42" s="56"/>
      <c r="X42" s="23"/>
      <c r="Y42" s="23"/>
      <c r="Z42" s="23"/>
      <c r="AA42" s="23"/>
      <c r="AB42" s="23"/>
      <c r="AC42" s="23"/>
      <c r="AD42" s="23"/>
      <c r="AE42" s="23"/>
      <c r="AF42" s="7"/>
    </row>
    <row r="43" spans="1:37" ht="15" customHeight="1" x14ac:dyDescent="0.25">
      <c r="A43" s="5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23"/>
      <c r="U43" s="23"/>
      <c r="V43" s="56"/>
      <c r="W43" s="56"/>
      <c r="X43" s="23"/>
      <c r="Y43" s="23"/>
      <c r="Z43" s="23"/>
      <c r="AA43" s="23"/>
      <c r="AB43" s="23"/>
      <c r="AC43" s="23"/>
      <c r="AD43" s="23"/>
      <c r="AE43" s="23"/>
      <c r="AF43" s="7"/>
    </row>
    <row r="44" spans="1:37" ht="15" customHeight="1" x14ac:dyDescent="0.25">
      <c r="A44" s="5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23"/>
      <c r="U44" s="23"/>
      <c r="V44" s="56"/>
      <c r="W44" s="56"/>
      <c r="X44" s="23"/>
      <c r="Y44" s="23"/>
      <c r="Z44" s="23"/>
      <c r="AA44" s="23"/>
      <c r="AB44" s="23"/>
      <c r="AC44" s="23"/>
      <c r="AD44" s="23"/>
      <c r="AE44" s="23"/>
      <c r="AF44" s="7"/>
    </row>
    <row r="45" spans="1:37" ht="15" customHeight="1" x14ac:dyDescent="0.25">
      <c r="A45" s="5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23"/>
      <c r="U45" s="23"/>
      <c r="V45" s="56"/>
      <c r="W45" s="56"/>
      <c r="X45" s="23"/>
      <c r="Y45" s="23"/>
      <c r="Z45" s="23"/>
      <c r="AA45" s="23"/>
      <c r="AB45" s="23"/>
      <c r="AC45" s="23"/>
      <c r="AD45" s="23"/>
      <c r="AE45" s="23"/>
      <c r="AF45" s="7"/>
    </row>
    <row r="46" spans="1:37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23"/>
      <c r="U46" s="23"/>
      <c r="V46" s="56"/>
      <c r="W46" s="1"/>
      <c r="X46" s="1"/>
      <c r="Y46" s="1"/>
      <c r="Z46" s="1"/>
      <c r="AA46" s="1"/>
      <c r="AB46" s="1"/>
      <c r="AC46" s="1"/>
      <c r="AD46" s="1"/>
      <c r="AE46" s="1"/>
    </row>
    <row r="47" spans="1:37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23"/>
      <c r="U47" s="23"/>
      <c r="V47" s="56"/>
      <c r="W47" s="1"/>
      <c r="X47" s="1"/>
      <c r="Y47" s="1"/>
      <c r="Z47" s="1"/>
      <c r="AA47" s="1"/>
      <c r="AB47" s="1"/>
      <c r="AC47" s="1"/>
      <c r="AD47" s="1"/>
      <c r="AE47" s="1"/>
    </row>
    <row r="48" spans="1:37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23"/>
      <c r="U48" s="23"/>
      <c r="V48" s="56"/>
      <c r="W48" s="1"/>
      <c r="X48" s="1"/>
      <c r="Y48" s="1"/>
      <c r="Z48" s="1"/>
      <c r="AA48" s="1"/>
      <c r="AB48" s="1"/>
      <c r="AC48" s="1"/>
      <c r="AD48" s="1"/>
      <c r="AE48" s="1"/>
    </row>
    <row r="49" spans="2:31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23"/>
      <c r="U49" s="23"/>
      <c r="V49" s="56"/>
      <c r="W49" s="1"/>
      <c r="X49" s="1"/>
      <c r="Y49" s="1"/>
      <c r="Z49" s="1"/>
      <c r="AA49" s="1"/>
      <c r="AB49" s="1"/>
      <c r="AC49" s="1"/>
      <c r="AD49" s="1"/>
      <c r="AE49" s="1"/>
    </row>
    <row r="50" spans="2:31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23"/>
      <c r="U50" s="23"/>
      <c r="V50" s="56"/>
      <c r="W50" s="1"/>
      <c r="X50" s="1"/>
      <c r="Y50" s="1"/>
      <c r="Z50" s="1"/>
      <c r="AA50" s="1"/>
      <c r="AB50" s="1"/>
      <c r="AC50" s="1"/>
      <c r="AD50" s="1"/>
      <c r="AE50" s="1"/>
    </row>
  </sheetData>
  <sortState xmlns:xlrd2="http://schemas.microsoft.com/office/spreadsheetml/2017/richdata2" ref="B12:AA13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18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2.42578125" bestFit="1" customWidth="1"/>
    <col min="5" max="9" width="5.42578125" customWidth="1"/>
    <col min="10" max="10" width="7.85546875" bestFit="1" customWidth="1"/>
    <col min="11" max="11" width="0.7109375" customWidth="1"/>
    <col min="12" max="12" width="6.140625" style="37" customWidth="1"/>
    <col min="13" max="13" width="6.28515625" style="37" customWidth="1"/>
    <col min="14" max="14" width="5.85546875" style="37" customWidth="1"/>
    <col min="15" max="15" width="5.5703125" style="37" customWidth="1"/>
    <col min="16" max="16" width="0.7109375" style="37" customWidth="1"/>
    <col min="17" max="21" width="5.42578125" customWidth="1"/>
    <col min="22" max="22" width="7.85546875" bestFit="1" customWidth="1"/>
    <col min="23" max="23" width="0.7109375" customWidth="1"/>
    <col min="24" max="24" width="6.5703125" customWidth="1"/>
    <col min="25" max="25" width="5.7109375" customWidth="1"/>
    <col min="26" max="26" width="12.42578125" bestFit="1" customWidth="1"/>
    <col min="27" max="31" width="5.42578125" customWidth="1"/>
    <col min="32" max="32" width="7" bestFit="1" customWidth="1"/>
    <col min="33" max="33" width="0.7109375" customWidth="1"/>
    <col min="34" max="37" width="5.7109375" style="37" customWidth="1"/>
    <col min="38" max="38" width="0.7109375" style="37" customWidth="1"/>
    <col min="39" max="43" width="5.42578125" customWidth="1"/>
    <col min="44" max="44" width="7" bestFit="1" customWidth="1"/>
    <col min="45" max="45" width="0.7109375" customWidth="1"/>
  </cols>
  <sheetData>
    <row r="1" spans="1:57" x14ac:dyDescent="0.25">
      <c r="A1" s="1"/>
      <c r="B1" s="2" t="s">
        <v>43</v>
      </c>
      <c r="C1" s="2"/>
      <c r="D1" s="3"/>
      <c r="E1" s="4" t="s">
        <v>44</v>
      </c>
      <c r="F1" s="5"/>
      <c r="G1" s="86"/>
      <c r="H1" s="86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87"/>
      <c r="AB1" s="87"/>
      <c r="AC1" s="86"/>
      <c r="AD1" s="86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88" t="s">
        <v>66</v>
      </c>
      <c r="C2" s="89"/>
      <c r="D2" s="66"/>
      <c r="E2" s="12" t="s">
        <v>17</v>
      </c>
      <c r="F2" s="13"/>
      <c r="G2" s="13"/>
      <c r="H2" s="13"/>
      <c r="I2" s="19"/>
      <c r="J2" s="14"/>
      <c r="K2" s="28"/>
      <c r="L2" s="21" t="s">
        <v>67</v>
      </c>
      <c r="M2" s="13"/>
      <c r="N2" s="13"/>
      <c r="O2" s="20"/>
      <c r="P2" s="18"/>
      <c r="Q2" s="21" t="s">
        <v>68</v>
      </c>
      <c r="R2" s="13"/>
      <c r="S2" s="13"/>
      <c r="T2" s="13"/>
      <c r="U2" s="19"/>
      <c r="V2" s="20"/>
      <c r="W2" s="18"/>
      <c r="X2" s="90" t="s">
        <v>69</v>
      </c>
      <c r="Y2" s="91"/>
      <c r="Z2" s="62"/>
      <c r="AA2" s="12" t="s">
        <v>17</v>
      </c>
      <c r="AB2" s="13"/>
      <c r="AC2" s="13"/>
      <c r="AD2" s="13"/>
      <c r="AE2" s="19"/>
      <c r="AF2" s="14"/>
      <c r="AG2" s="28"/>
      <c r="AH2" s="21" t="s">
        <v>70</v>
      </c>
      <c r="AI2" s="13"/>
      <c r="AJ2" s="13"/>
      <c r="AK2" s="20"/>
      <c r="AL2" s="18"/>
      <c r="AM2" s="21" t="s">
        <v>68</v>
      </c>
      <c r="AN2" s="13"/>
      <c r="AO2" s="13"/>
      <c r="AP2" s="13"/>
      <c r="AQ2" s="19"/>
      <c r="AR2" s="20"/>
      <c r="AS2" s="92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21</v>
      </c>
      <c r="K3" s="92"/>
      <c r="L3" s="17" t="s">
        <v>14</v>
      </c>
      <c r="M3" s="17" t="s">
        <v>15</v>
      </c>
      <c r="N3" s="17" t="s">
        <v>71</v>
      </c>
      <c r="O3" s="17" t="s">
        <v>3</v>
      </c>
      <c r="P3" s="23"/>
      <c r="Q3" s="17" t="s">
        <v>4</v>
      </c>
      <c r="R3" s="17" t="s">
        <v>13</v>
      </c>
      <c r="S3" s="14" t="s">
        <v>14</v>
      </c>
      <c r="T3" s="17" t="s">
        <v>15</v>
      </c>
      <c r="U3" s="17" t="s">
        <v>3</v>
      </c>
      <c r="V3" s="17" t="s">
        <v>21</v>
      </c>
      <c r="W3" s="92"/>
      <c r="X3" s="17" t="s">
        <v>0</v>
      </c>
      <c r="Y3" s="17" t="s">
        <v>12</v>
      </c>
      <c r="Z3" s="12" t="s">
        <v>1</v>
      </c>
      <c r="AA3" s="17" t="s">
        <v>4</v>
      </c>
      <c r="AB3" s="17" t="s">
        <v>13</v>
      </c>
      <c r="AC3" s="14" t="s">
        <v>14</v>
      </c>
      <c r="AD3" s="17" t="s">
        <v>15</v>
      </c>
      <c r="AE3" s="17" t="s">
        <v>3</v>
      </c>
      <c r="AF3" s="17" t="s">
        <v>21</v>
      </c>
      <c r="AG3" s="92"/>
      <c r="AH3" s="17" t="s">
        <v>14</v>
      </c>
      <c r="AI3" s="17" t="s">
        <v>15</v>
      </c>
      <c r="AJ3" s="17" t="s">
        <v>71</v>
      </c>
      <c r="AK3" s="17" t="s">
        <v>3</v>
      </c>
      <c r="AL3" s="23"/>
      <c r="AM3" s="17" t="s">
        <v>4</v>
      </c>
      <c r="AN3" s="17" t="s">
        <v>13</v>
      </c>
      <c r="AO3" s="14" t="s">
        <v>14</v>
      </c>
      <c r="AP3" s="17" t="s">
        <v>15</v>
      </c>
      <c r="AQ3" s="17" t="s">
        <v>3</v>
      </c>
      <c r="AR3" s="17" t="s">
        <v>21</v>
      </c>
      <c r="AS3" s="92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5"/>
      <c r="C4" s="25"/>
      <c r="D4" s="26"/>
      <c r="E4" s="25"/>
      <c r="F4" s="25"/>
      <c r="G4" s="25"/>
      <c r="H4" s="25"/>
      <c r="I4" s="25"/>
      <c r="J4" s="115"/>
      <c r="K4" s="23"/>
      <c r="L4" s="94"/>
      <c r="M4" s="94"/>
      <c r="N4" s="94"/>
      <c r="O4" s="17"/>
      <c r="P4" s="23"/>
      <c r="Q4" s="25"/>
      <c r="R4" s="25"/>
      <c r="S4" s="93"/>
      <c r="T4" s="25"/>
      <c r="U4" s="25"/>
      <c r="V4" s="95"/>
      <c r="W4" s="23"/>
      <c r="X4" s="25">
        <v>2012</v>
      </c>
      <c r="Y4" s="25" t="s">
        <v>77</v>
      </c>
      <c r="Z4" s="26" t="s">
        <v>81</v>
      </c>
      <c r="AA4" s="26"/>
      <c r="AB4" s="30"/>
      <c r="AC4" s="39"/>
      <c r="AD4" s="26"/>
      <c r="AE4" s="26"/>
      <c r="AF4" s="26"/>
      <c r="AG4" s="37"/>
      <c r="AH4" s="94"/>
      <c r="AI4" s="17"/>
      <c r="AJ4" s="17"/>
      <c r="AK4" s="17"/>
      <c r="AM4" s="25"/>
      <c r="AN4" s="25"/>
      <c r="AO4" s="93"/>
      <c r="AP4" s="25"/>
      <c r="AQ4" s="25"/>
      <c r="AR4" s="93"/>
      <c r="AS4" s="37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5"/>
      <c r="C5" s="25"/>
      <c r="D5" s="26"/>
      <c r="E5" s="25"/>
      <c r="F5" s="25"/>
      <c r="G5" s="25"/>
      <c r="H5" s="25"/>
      <c r="I5" s="25"/>
      <c r="J5" s="115"/>
      <c r="K5" s="23"/>
      <c r="L5" s="94"/>
      <c r="M5" s="94"/>
      <c r="N5" s="94"/>
      <c r="O5" s="17"/>
      <c r="P5" s="23"/>
      <c r="Q5" s="25"/>
      <c r="R5" s="25"/>
      <c r="S5" s="93"/>
      <c r="T5" s="25"/>
      <c r="U5" s="25"/>
      <c r="V5" s="95"/>
      <c r="W5" s="23"/>
      <c r="X5" s="25">
        <v>2013</v>
      </c>
      <c r="Y5" s="25" t="s">
        <v>79</v>
      </c>
      <c r="Z5" s="26" t="s">
        <v>81</v>
      </c>
      <c r="AA5" s="26"/>
      <c r="AB5" s="30"/>
      <c r="AC5" s="39"/>
      <c r="AD5" s="26"/>
      <c r="AE5" s="26"/>
      <c r="AF5" s="26"/>
      <c r="AG5" s="37"/>
      <c r="AH5" s="94"/>
      <c r="AI5" s="17"/>
      <c r="AJ5" s="17"/>
      <c r="AK5" s="17"/>
      <c r="AM5" s="25"/>
      <c r="AN5" s="25"/>
      <c r="AO5" s="93"/>
      <c r="AP5" s="25"/>
      <c r="AQ5" s="25"/>
      <c r="AR5" s="93"/>
      <c r="AS5" s="37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5">
        <v>2014</v>
      </c>
      <c r="C6" s="25" t="s">
        <v>76</v>
      </c>
      <c r="D6" s="26" t="s">
        <v>64</v>
      </c>
      <c r="E6" s="25">
        <v>16</v>
      </c>
      <c r="F6" s="25">
        <v>0</v>
      </c>
      <c r="G6" s="25">
        <v>6</v>
      </c>
      <c r="H6" s="25">
        <v>3</v>
      </c>
      <c r="I6" s="25">
        <v>41</v>
      </c>
      <c r="J6" s="115">
        <v>0.38669999999999999</v>
      </c>
      <c r="K6" s="23">
        <v>106</v>
      </c>
      <c r="L6" s="94"/>
      <c r="M6" s="94"/>
      <c r="N6" s="94"/>
      <c r="O6" s="17"/>
      <c r="P6" s="23"/>
      <c r="Q6" s="25"/>
      <c r="R6" s="25"/>
      <c r="S6" s="93"/>
      <c r="T6" s="25"/>
      <c r="U6" s="25"/>
      <c r="V6" s="95"/>
      <c r="W6" s="23"/>
      <c r="X6" s="25"/>
      <c r="Y6" s="25"/>
      <c r="Z6" s="26"/>
      <c r="AA6" s="26"/>
      <c r="AB6" s="30"/>
      <c r="AC6" s="39"/>
      <c r="AD6" s="26"/>
      <c r="AE6" s="26"/>
      <c r="AF6" s="26"/>
      <c r="AG6" s="37"/>
      <c r="AH6" s="94"/>
      <c r="AI6" s="17"/>
      <c r="AJ6" s="17"/>
      <c r="AK6" s="17"/>
      <c r="AM6" s="25"/>
      <c r="AN6" s="25"/>
      <c r="AO6" s="93"/>
      <c r="AP6" s="25"/>
      <c r="AQ6" s="25"/>
      <c r="AR6" s="93"/>
      <c r="AS6" s="37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25">
        <v>2015</v>
      </c>
      <c r="C7" s="25" t="s">
        <v>77</v>
      </c>
      <c r="D7" s="26" t="s">
        <v>41</v>
      </c>
      <c r="E7" s="25">
        <v>22</v>
      </c>
      <c r="F7" s="25">
        <v>0</v>
      </c>
      <c r="G7" s="25">
        <v>12</v>
      </c>
      <c r="H7" s="25">
        <v>7</v>
      </c>
      <c r="I7" s="25">
        <v>70</v>
      </c>
      <c r="J7" s="115">
        <v>0.52229999999999999</v>
      </c>
      <c r="K7" s="23">
        <v>134</v>
      </c>
      <c r="L7" s="94"/>
      <c r="M7" s="94"/>
      <c r="N7" s="94"/>
      <c r="O7" s="17"/>
      <c r="P7" s="23"/>
      <c r="Q7" s="25"/>
      <c r="R7" s="25"/>
      <c r="S7" s="93"/>
      <c r="T7" s="25"/>
      <c r="U7" s="25"/>
      <c r="V7" s="95"/>
      <c r="W7" s="23"/>
      <c r="X7" s="25"/>
      <c r="Y7" s="25"/>
      <c r="Z7" s="26"/>
      <c r="AA7" s="26"/>
      <c r="AB7" s="30"/>
      <c r="AC7" s="39"/>
      <c r="AD7" s="26"/>
      <c r="AE7" s="26"/>
      <c r="AF7" s="26"/>
      <c r="AG7" s="37"/>
      <c r="AH7" s="94"/>
      <c r="AI7" s="17"/>
      <c r="AJ7" s="17"/>
      <c r="AK7" s="17"/>
      <c r="AM7" s="25"/>
      <c r="AN7" s="25"/>
      <c r="AO7" s="93"/>
      <c r="AP7" s="25"/>
      <c r="AQ7" s="25"/>
      <c r="AR7" s="93"/>
      <c r="AS7" s="37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25">
        <v>2016</v>
      </c>
      <c r="C8" s="25" t="s">
        <v>78</v>
      </c>
      <c r="D8" s="26" t="s">
        <v>41</v>
      </c>
      <c r="E8" s="25">
        <v>18</v>
      </c>
      <c r="F8" s="25">
        <v>1</v>
      </c>
      <c r="G8" s="25">
        <v>15</v>
      </c>
      <c r="H8" s="25">
        <v>9</v>
      </c>
      <c r="I8" s="25">
        <v>53</v>
      </c>
      <c r="J8" s="115">
        <v>0.5353</v>
      </c>
      <c r="K8" s="23">
        <v>99</v>
      </c>
      <c r="L8" s="94"/>
      <c r="M8" s="94"/>
      <c r="N8" s="94"/>
      <c r="O8" s="17"/>
      <c r="P8" s="23"/>
      <c r="Q8" s="25">
        <v>4</v>
      </c>
      <c r="R8" s="25">
        <v>0</v>
      </c>
      <c r="S8" s="93">
        <v>3</v>
      </c>
      <c r="T8" s="25">
        <v>3</v>
      </c>
      <c r="U8" s="25">
        <v>7</v>
      </c>
      <c r="V8" s="95">
        <v>0.33329999999999999</v>
      </c>
      <c r="W8" s="23">
        <v>21</v>
      </c>
      <c r="X8" s="25"/>
      <c r="Y8" s="25"/>
      <c r="Z8" s="26"/>
      <c r="AA8" s="26"/>
      <c r="AB8" s="30"/>
      <c r="AC8" s="39"/>
      <c r="AD8" s="26"/>
      <c r="AE8" s="26"/>
      <c r="AF8" s="26"/>
      <c r="AG8" s="37"/>
      <c r="AH8" s="94"/>
      <c r="AI8" s="17"/>
      <c r="AJ8" s="17"/>
      <c r="AK8" s="17"/>
      <c r="AM8" s="25"/>
      <c r="AN8" s="25"/>
      <c r="AO8" s="93"/>
      <c r="AP8" s="25"/>
      <c r="AQ8" s="25"/>
      <c r="AR8" s="93"/>
      <c r="AS8" s="37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25"/>
      <c r="C9" s="25"/>
      <c r="D9" s="26"/>
      <c r="E9" s="25"/>
      <c r="F9" s="25"/>
      <c r="G9" s="25"/>
      <c r="H9" s="25"/>
      <c r="I9" s="25"/>
      <c r="J9" s="115"/>
      <c r="K9" s="23"/>
      <c r="L9" s="94"/>
      <c r="M9" s="94"/>
      <c r="N9" s="94"/>
      <c r="O9" s="17"/>
      <c r="P9" s="23"/>
      <c r="Q9" s="25"/>
      <c r="R9" s="25"/>
      <c r="S9" s="93"/>
      <c r="T9" s="25"/>
      <c r="U9" s="25"/>
      <c r="V9" s="95"/>
      <c r="W9" s="23"/>
      <c r="X9" s="25"/>
      <c r="Y9" s="25"/>
      <c r="Z9" s="26"/>
      <c r="AA9" s="26"/>
      <c r="AB9" s="30"/>
      <c r="AC9" s="39"/>
      <c r="AD9" s="26"/>
      <c r="AE9" s="26"/>
      <c r="AF9" s="26"/>
      <c r="AG9" s="37"/>
      <c r="AH9" s="94"/>
      <c r="AI9" s="17"/>
      <c r="AJ9" s="17"/>
      <c r="AK9" s="17"/>
      <c r="AM9" s="25"/>
      <c r="AN9" s="25"/>
      <c r="AO9" s="93"/>
      <c r="AP9" s="25"/>
      <c r="AQ9" s="25"/>
      <c r="AR9" s="93"/>
      <c r="AS9" s="37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25">
        <v>2019</v>
      </c>
      <c r="C10" s="25" t="s">
        <v>79</v>
      </c>
      <c r="D10" s="26" t="s">
        <v>62</v>
      </c>
      <c r="E10" s="25">
        <v>10</v>
      </c>
      <c r="F10" s="25">
        <v>1</v>
      </c>
      <c r="G10" s="25">
        <v>6</v>
      </c>
      <c r="H10" s="25">
        <v>11</v>
      </c>
      <c r="I10" s="25">
        <v>28</v>
      </c>
      <c r="J10" s="115">
        <v>0.4375</v>
      </c>
      <c r="K10" s="23">
        <v>64</v>
      </c>
      <c r="L10" s="94"/>
      <c r="M10" s="94"/>
      <c r="N10" s="94"/>
      <c r="O10" s="17"/>
      <c r="P10" s="23"/>
      <c r="Q10" s="25" t="s">
        <v>80</v>
      </c>
      <c r="R10" s="25" t="s">
        <v>80</v>
      </c>
      <c r="S10" s="93" t="s">
        <v>80</v>
      </c>
      <c r="T10" s="25" t="s">
        <v>80</v>
      </c>
      <c r="U10" s="25" t="s">
        <v>80</v>
      </c>
      <c r="V10" s="95" t="s">
        <v>80</v>
      </c>
      <c r="W10" s="23" t="s">
        <v>80</v>
      </c>
      <c r="X10" s="25"/>
      <c r="Y10" s="25"/>
      <c r="Z10" s="26"/>
      <c r="AA10" s="26"/>
      <c r="AB10" s="30"/>
      <c r="AC10" s="39"/>
      <c r="AD10" s="26"/>
      <c r="AE10" s="26"/>
      <c r="AF10" s="26"/>
      <c r="AG10" s="37"/>
      <c r="AH10" s="94"/>
      <c r="AI10" s="17"/>
      <c r="AJ10" s="17"/>
      <c r="AK10" s="17"/>
      <c r="AM10" s="25"/>
      <c r="AN10" s="25"/>
      <c r="AO10" s="93"/>
      <c r="AP10" s="25"/>
      <c r="AQ10" s="25"/>
      <c r="AR10" s="93"/>
      <c r="AS10" s="37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25"/>
      <c r="C11" s="25"/>
      <c r="D11" s="26"/>
      <c r="E11" s="25"/>
      <c r="F11" s="25"/>
      <c r="G11" s="25"/>
      <c r="H11" s="25"/>
      <c r="I11" s="25"/>
      <c r="J11" s="115"/>
      <c r="K11" s="23"/>
      <c r="L11" s="94"/>
      <c r="M11" s="94"/>
      <c r="N11" s="94"/>
      <c r="O11" s="17"/>
      <c r="P11" s="23"/>
      <c r="Q11" s="25"/>
      <c r="R11" s="25"/>
      <c r="S11" s="93"/>
      <c r="T11" s="25"/>
      <c r="U11" s="25"/>
      <c r="V11" s="95"/>
      <c r="W11" s="23"/>
      <c r="X11" s="25"/>
      <c r="Y11" s="25"/>
      <c r="Z11" s="26"/>
      <c r="AA11" s="26"/>
      <c r="AB11" s="30"/>
      <c r="AC11" s="39"/>
      <c r="AD11" s="26"/>
      <c r="AE11" s="26"/>
      <c r="AF11" s="26"/>
      <c r="AG11" s="37"/>
      <c r="AH11" s="94"/>
      <c r="AI11" s="17"/>
      <c r="AJ11" s="17"/>
      <c r="AK11" s="17"/>
      <c r="AM11" s="25"/>
      <c r="AN11" s="25"/>
      <c r="AO11" s="93"/>
      <c r="AP11" s="25"/>
      <c r="AQ11" s="25"/>
      <c r="AR11" s="93"/>
      <c r="AS11" s="37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25">
        <v>2021</v>
      </c>
      <c r="C12" s="25" t="s">
        <v>82</v>
      </c>
      <c r="D12" s="26" t="s">
        <v>83</v>
      </c>
      <c r="E12" s="25">
        <v>16</v>
      </c>
      <c r="F12" s="25">
        <v>1</v>
      </c>
      <c r="G12" s="25">
        <v>34</v>
      </c>
      <c r="H12" s="25">
        <v>8</v>
      </c>
      <c r="I12" s="25">
        <v>82</v>
      </c>
      <c r="J12" s="27">
        <v>0.60740000000000005</v>
      </c>
      <c r="K12" s="116">
        <v>135.00164636154099</v>
      </c>
      <c r="L12" s="94" t="s">
        <v>61</v>
      </c>
      <c r="M12" s="94"/>
      <c r="N12" s="94" t="s">
        <v>84</v>
      </c>
      <c r="O12" s="94" t="s">
        <v>85</v>
      </c>
      <c r="P12" s="23"/>
      <c r="Q12" s="25">
        <v>3</v>
      </c>
      <c r="R12" s="25">
        <v>0</v>
      </c>
      <c r="S12" s="93">
        <v>5</v>
      </c>
      <c r="T12" s="25">
        <v>1</v>
      </c>
      <c r="U12" s="25">
        <v>14</v>
      </c>
      <c r="V12" s="95">
        <v>0.58330000000000004</v>
      </c>
      <c r="W12" s="23">
        <v>24</v>
      </c>
      <c r="X12" s="25"/>
      <c r="Y12" s="25"/>
      <c r="Z12" s="26"/>
      <c r="AA12" s="26"/>
      <c r="AB12" s="30"/>
      <c r="AC12" s="39"/>
      <c r="AD12" s="26"/>
      <c r="AE12" s="26"/>
      <c r="AF12" s="26"/>
      <c r="AG12" s="37"/>
      <c r="AH12" s="94"/>
      <c r="AI12" s="17"/>
      <c r="AJ12" s="17"/>
      <c r="AK12" s="17"/>
      <c r="AM12" s="25"/>
      <c r="AN12" s="25"/>
      <c r="AO12" s="93"/>
      <c r="AP12" s="25"/>
      <c r="AQ12" s="25"/>
      <c r="AR12" s="93"/>
      <c r="AS12" s="37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ht="14.25" x14ac:dyDescent="0.2">
      <c r="A13" s="1"/>
      <c r="B13" s="96" t="s">
        <v>72</v>
      </c>
      <c r="C13" s="97"/>
      <c r="D13" s="98"/>
      <c r="E13" s="99">
        <f>SUM(E4:E12)</f>
        <v>82</v>
      </c>
      <c r="F13" s="99">
        <f>SUM(F4:F12)</f>
        <v>3</v>
      </c>
      <c r="G13" s="99">
        <f>SUM(G4:G12)</f>
        <v>73</v>
      </c>
      <c r="H13" s="99">
        <f>SUM(H4:H12)</f>
        <v>38</v>
      </c>
      <c r="I13" s="99">
        <f>SUM(I4:I12)</f>
        <v>274</v>
      </c>
      <c r="J13" s="100">
        <f>PRODUCT(I13/K13)</f>
        <v>0.50929212178631511</v>
      </c>
      <c r="K13" s="28">
        <f>SUM(K4:K12)</f>
        <v>538.00164636154102</v>
      </c>
      <c r="L13" s="21"/>
      <c r="M13" s="19"/>
      <c r="N13" s="101"/>
      <c r="O13" s="102"/>
      <c r="P13" s="23"/>
      <c r="Q13" s="99">
        <f>SUM(Q4:Q12)</f>
        <v>7</v>
      </c>
      <c r="R13" s="99">
        <f>SUM(R4:R12)</f>
        <v>0</v>
      </c>
      <c r="S13" s="99">
        <f>SUM(S4:S12)</f>
        <v>8</v>
      </c>
      <c r="T13" s="99">
        <f>SUM(T4:T12)</f>
        <v>4</v>
      </c>
      <c r="U13" s="99">
        <f>SUM(U4:U12)</f>
        <v>21</v>
      </c>
      <c r="V13" s="31">
        <f>PRODUCT(U13/W13)</f>
        <v>0.46666666666666667</v>
      </c>
      <c r="W13" s="28">
        <f>SUM(W4:W12)</f>
        <v>45</v>
      </c>
      <c r="X13" s="15" t="s">
        <v>72</v>
      </c>
      <c r="Y13" s="16"/>
      <c r="Z13" s="14"/>
      <c r="AA13" s="99">
        <f>SUM(AA4:AA12)</f>
        <v>0</v>
      </c>
      <c r="AB13" s="99">
        <f>SUM(AB4:AB12)</f>
        <v>0</v>
      </c>
      <c r="AC13" s="99">
        <f>SUM(AC4:AC12)</f>
        <v>0</v>
      </c>
      <c r="AD13" s="99">
        <f>SUM(AD4:AD12)</f>
        <v>0</v>
      </c>
      <c r="AE13" s="99">
        <f>SUM(AE4:AE12)</f>
        <v>0</v>
      </c>
      <c r="AF13" s="100">
        <v>0</v>
      </c>
      <c r="AG13" s="28">
        <f>SUM(AG4:AG12)</f>
        <v>0</v>
      </c>
      <c r="AH13" s="21"/>
      <c r="AI13" s="19"/>
      <c r="AJ13" s="101"/>
      <c r="AK13" s="102"/>
      <c r="AL13" s="23"/>
      <c r="AM13" s="99">
        <f>SUM(AM4:AM12)</f>
        <v>0</v>
      </c>
      <c r="AN13" s="99">
        <f>SUM(AN4:AN12)</f>
        <v>0</v>
      </c>
      <c r="AO13" s="99">
        <f>SUM(AO4:AO12)</f>
        <v>0</v>
      </c>
      <c r="AP13" s="99">
        <f>SUM(AP4:AP12)</f>
        <v>0</v>
      </c>
      <c r="AQ13" s="99">
        <f>SUM(AQ4:AQ12)</f>
        <v>0</v>
      </c>
      <c r="AR13" s="31">
        <v>0</v>
      </c>
      <c r="AS13" s="92">
        <f>SUM(AS4:AS12)</f>
        <v>0</v>
      </c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x14ac:dyDescent="0.25">
      <c r="A14" s="1"/>
      <c r="B14" s="1"/>
      <c r="C14" s="1"/>
      <c r="D14" s="1"/>
      <c r="E14" s="1"/>
      <c r="F14" s="1"/>
      <c r="G14" s="1"/>
      <c r="H14" s="1"/>
      <c r="I14" s="1"/>
      <c r="J14" s="35"/>
      <c r="K14" s="37"/>
      <c r="L14" s="23"/>
      <c r="M14" s="23"/>
      <c r="N14" s="23"/>
      <c r="O14" s="23"/>
      <c r="P14" s="1"/>
      <c r="Q14" s="1"/>
      <c r="R14" s="1"/>
      <c r="S14" s="1"/>
      <c r="T14" s="1"/>
      <c r="U14" s="23"/>
      <c r="V14" s="23"/>
      <c r="W14" s="37"/>
      <c r="X14" s="1"/>
      <c r="Y14" s="1"/>
      <c r="Z14" s="1"/>
      <c r="AA14" s="1"/>
      <c r="AB14" s="1"/>
      <c r="AC14" s="1"/>
      <c r="AD14" s="1"/>
      <c r="AE14" s="1"/>
      <c r="AF14" s="35"/>
      <c r="AG14" s="37"/>
      <c r="AH14" s="23"/>
      <c r="AI14" s="23"/>
      <c r="AJ14" s="23"/>
      <c r="AK14" s="23"/>
      <c r="AL14" s="1"/>
      <c r="AM14" s="1"/>
      <c r="AN14" s="1"/>
      <c r="AO14" s="1"/>
      <c r="AP14" s="1"/>
      <c r="AQ14" s="23"/>
      <c r="AR14" s="23"/>
      <c r="AS14" s="37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x14ac:dyDescent="0.25">
      <c r="A15" s="1"/>
      <c r="B15" s="71" t="s">
        <v>73</v>
      </c>
      <c r="C15" s="73"/>
      <c r="D15" s="75"/>
      <c r="E15" s="14" t="s">
        <v>4</v>
      </c>
      <c r="F15" s="17" t="s">
        <v>13</v>
      </c>
      <c r="G15" s="14" t="s">
        <v>14</v>
      </c>
      <c r="H15" s="17" t="s">
        <v>15</v>
      </c>
      <c r="I15" s="17" t="s">
        <v>3</v>
      </c>
      <c r="J15" s="17" t="s">
        <v>21</v>
      </c>
      <c r="K15" s="23"/>
      <c r="L15" s="17" t="s">
        <v>25</v>
      </c>
      <c r="M15" s="17" t="s">
        <v>26</v>
      </c>
      <c r="N15" s="17" t="s">
        <v>74</v>
      </c>
      <c r="O15" s="17" t="s">
        <v>75</v>
      </c>
      <c r="Q15" s="1"/>
      <c r="R15" s="103" t="s">
        <v>37</v>
      </c>
      <c r="S15" s="1"/>
      <c r="T15" s="1" t="s">
        <v>45</v>
      </c>
      <c r="U15" s="37"/>
      <c r="V15" s="37"/>
      <c r="W15" s="37"/>
      <c r="X15" s="37"/>
      <c r="Y15" s="37"/>
      <c r="Z15" s="37"/>
      <c r="AA15" s="37"/>
      <c r="AB15" s="37"/>
      <c r="AC15" s="1"/>
      <c r="AD15" s="1"/>
      <c r="AE15" s="1"/>
      <c r="AF15" s="1"/>
      <c r="AG15" s="1"/>
      <c r="AH15" s="1"/>
      <c r="AI15" s="1"/>
      <c r="AJ15" s="1"/>
      <c r="AK15" s="1"/>
      <c r="AM15" s="37"/>
      <c r="AN15" s="37"/>
      <c r="AO15" s="37"/>
      <c r="AP15" s="37"/>
      <c r="AQ15" s="37"/>
      <c r="AR15" s="37"/>
      <c r="AS15" s="37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x14ac:dyDescent="0.25">
      <c r="A16" s="1"/>
      <c r="B16" s="39" t="s">
        <v>10</v>
      </c>
      <c r="C16" s="11"/>
      <c r="D16" s="41"/>
      <c r="E16" s="104">
        <v>59</v>
      </c>
      <c r="F16" s="104">
        <v>2</v>
      </c>
      <c r="G16" s="104">
        <v>21</v>
      </c>
      <c r="H16" s="104">
        <v>17</v>
      </c>
      <c r="I16" s="104">
        <v>146</v>
      </c>
      <c r="J16" s="105">
        <v>0.45300000000000001</v>
      </c>
      <c r="K16" s="23">
        <f>PRODUCT(I16/J16)</f>
        <v>322.29580573951432</v>
      </c>
      <c r="L16" s="106">
        <f>PRODUCT((F16+G16)/E16)</f>
        <v>0.38983050847457629</v>
      </c>
      <c r="M16" s="106">
        <f>PRODUCT(H16/E16)</f>
        <v>0.28813559322033899</v>
      </c>
      <c r="N16" s="106">
        <f>PRODUCT((F16+G16+H16)/E16)</f>
        <v>0.67796610169491522</v>
      </c>
      <c r="O16" s="106">
        <f>PRODUCT(I16/E16)</f>
        <v>2.4745762711864407</v>
      </c>
      <c r="Q16" s="1"/>
      <c r="R16" s="103"/>
      <c r="S16" s="1"/>
      <c r="T16" s="1" t="s">
        <v>65</v>
      </c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x14ac:dyDescent="0.25">
      <c r="A17" s="1"/>
      <c r="B17" s="107" t="s">
        <v>66</v>
      </c>
      <c r="C17" s="108"/>
      <c r="D17" s="109"/>
      <c r="E17" s="104">
        <f>PRODUCT(E13+Q13)</f>
        <v>89</v>
      </c>
      <c r="F17" s="104">
        <f>PRODUCT(F13+R13)</f>
        <v>3</v>
      </c>
      <c r="G17" s="104">
        <f>PRODUCT(G13+S13)</f>
        <v>81</v>
      </c>
      <c r="H17" s="104">
        <f>PRODUCT(H13+T13)</f>
        <v>42</v>
      </c>
      <c r="I17" s="104">
        <f>PRODUCT(I13+U13)</f>
        <v>295</v>
      </c>
      <c r="J17" s="105">
        <f>PRODUCT(I17/K17)</f>
        <v>0.50600200160851605</v>
      </c>
      <c r="K17" s="1">
        <f>PRODUCT(K13+W13)</f>
        <v>583.00164636154102</v>
      </c>
      <c r="L17" s="106">
        <f>PRODUCT((F17+G17)/E17)</f>
        <v>0.9438202247191011</v>
      </c>
      <c r="M17" s="106">
        <f>PRODUCT(H17/E17)</f>
        <v>0.47191011235955055</v>
      </c>
      <c r="N17" s="106">
        <f>PRODUCT((F17+G17+H17)/E17)</f>
        <v>1.4157303370786516</v>
      </c>
      <c r="O17" s="106">
        <f>PRODUCT(I17/E17)</f>
        <v>3.3146067415730336</v>
      </c>
      <c r="Q17" s="1"/>
      <c r="R17" s="103"/>
      <c r="S17" s="1"/>
      <c r="T17" s="1" t="s">
        <v>40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x14ac:dyDescent="0.25">
      <c r="A18" s="1"/>
      <c r="B18" s="63" t="s">
        <v>69</v>
      </c>
      <c r="C18" s="110"/>
      <c r="D18" s="111"/>
      <c r="E18" s="104">
        <f>PRODUCT(AA13+AM13)</f>
        <v>0</v>
      </c>
      <c r="F18" s="104">
        <f>PRODUCT(AB13+AN13)</f>
        <v>0</v>
      </c>
      <c r="G18" s="104">
        <f>PRODUCT(AC13+AO13)</f>
        <v>0</v>
      </c>
      <c r="H18" s="104">
        <f>PRODUCT(AD13+AP13)</f>
        <v>0</v>
      </c>
      <c r="I18" s="104">
        <f>PRODUCT(AE13+AQ13)</f>
        <v>0</v>
      </c>
      <c r="J18" s="105">
        <v>0</v>
      </c>
      <c r="K18" s="23">
        <f>PRODUCT(AG13+AS13)</f>
        <v>0</v>
      </c>
      <c r="L18" s="106">
        <v>0</v>
      </c>
      <c r="M18" s="106">
        <v>0</v>
      </c>
      <c r="N18" s="106">
        <v>0</v>
      </c>
      <c r="O18" s="106">
        <v>0</v>
      </c>
      <c r="Q18" s="1"/>
      <c r="R18" s="1"/>
      <c r="S18" s="1"/>
      <c r="T18" s="1" t="s">
        <v>63</v>
      </c>
      <c r="U18" s="1"/>
      <c r="V18" s="23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23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x14ac:dyDescent="0.25">
      <c r="A19" s="1"/>
      <c r="B19" s="112" t="s">
        <v>72</v>
      </c>
      <c r="C19" s="113"/>
      <c r="D19" s="114"/>
      <c r="E19" s="104">
        <f>SUM(E16:E18)</f>
        <v>148</v>
      </c>
      <c r="F19" s="104">
        <f t="shared" ref="F19:I19" si="0">SUM(F16:F18)</f>
        <v>5</v>
      </c>
      <c r="G19" s="104">
        <f t="shared" si="0"/>
        <v>102</v>
      </c>
      <c r="H19" s="104">
        <f t="shared" si="0"/>
        <v>59</v>
      </c>
      <c r="I19" s="104">
        <f t="shared" si="0"/>
        <v>441</v>
      </c>
      <c r="J19" s="105">
        <f>PRODUCT(I19/K19)</f>
        <v>0.48713270867658715</v>
      </c>
      <c r="K19" s="1">
        <f>SUM(K16:K18)</f>
        <v>905.29745210105534</v>
      </c>
      <c r="L19" s="106">
        <f>PRODUCT((F19+G19)/E19)</f>
        <v>0.72297297297297303</v>
      </c>
      <c r="M19" s="106">
        <f>PRODUCT(H19/E19)</f>
        <v>0.39864864864864863</v>
      </c>
      <c r="N19" s="106">
        <f>PRODUCT((F19+G19+H19)/E19)</f>
        <v>1.1216216216216217</v>
      </c>
      <c r="O19" s="106">
        <f>PRODUCT(I19/E19)</f>
        <v>2.9797297297297298</v>
      </c>
      <c r="Q19" s="23"/>
      <c r="R19" s="1"/>
      <c r="S19" s="1"/>
      <c r="T19" s="1" t="s">
        <v>86</v>
      </c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23"/>
      <c r="F20" s="23"/>
      <c r="G20" s="23"/>
      <c r="H20" s="23"/>
      <c r="I20" s="23"/>
      <c r="J20" s="1"/>
      <c r="K20" s="1"/>
      <c r="L20" s="23"/>
      <c r="M20" s="23"/>
      <c r="N20" s="23"/>
      <c r="O20" s="2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1"/>
      <c r="U58" s="1"/>
      <c r="V58" s="1"/>
      <c r="AC58" s="1"/>
      <c r="AD58" s="1"/>
      <c r="AH58" s="1"/>
      <c r="AI58" s="1"/>
      <c r="AJ58" s="1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1"/>
      <c r="U59" s="1"/>
      <c r="V59" s="1"/>
      <c r="AC59" s="1"/>
      <c r="AD59" s="1"/>
      <c r="AH59" s="1"/>
      <c r="AI59" s="1"/>
      <c r="AJ59" s="1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1"/>
      <c r="U60" s="1"/>
      <c r="V60" s="1"/>
      <c r="AC60" s="1"/>
      <c r="AD60" s="1"/>
      <c r="AH60" s="1"/>
      <c r="AI60" s="1"/>
      <c r="AJ60" s="1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1"/>
      <c r="U61" s="1"/>
      <c r="V61" s="1"/>
      <c r="AC61" s="1"/>
      <c r="AD61" s="1"/>
      <c r="AH61" s="1"/>
      <c r="AI61" s="1"/>
      <c r="AJ61" s="1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1"/>
      <c r="U62" s="1"/>
      <c r="V62" s="1"/>
      <c r="AC62" s="1"/>
      <c r="AD62" s="1"/>
      <c r="AH62" s="1"/>
      <c r="AI62" s="1"/>
      <c r="AJ62" s="1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1"/>
      <c r="U63" s="1"/>
      <c r="V63" s="1"/>
      <c r="AC63" s="1"/>
      <c r="AD63" s="1"/>
      <c r="AH63" s="1"/>
      <c r="AI63" s="1"/>
      <c r="AJ63" s="1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1"/>
      <c r="U64" s="1"/>
      <c r="V64" s="1"/>
      <c r="AC64" s="1"/>
      <c r="AD64" s="1"/>
      <c r="AH64" s="1"/>
      <c r="AI64" s="1"/>
      <c r="AJ64" s="1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1"/>
      <c r="U65" s="1"/>
      <c r="V65" s="1"/>
      <c r="AC65" s="1"/>
      <c r="AD65" s="1"/>
      <c r="AH65" s="1"/>
      <c r="AI65" s="1"/>
      <c r="AJ65" s="1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1"/>
      <c r="U66" s="1"/>
      <c r="V66" s="1"/>
      <c r="AC66" s="1"/>
      <c r="AD66" s="1"/>
      <c r="AH66" s="1"/>
      <c r="AI66" s="1"/>
      <c r="AJ66" s="1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1"/>
      <c r="U67" s="1"/>
      <c r="V67" s="1"/>
      <c r="AC67" s="1"/>
      <c r="AD67" s="1"/>
      <c r="AH67" s="1"/>
      <c r="AI67" s="1"/>
      <c r="AJ67" s="1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1"/>
      <c r="U68" s="1"/>
      <c r="V68" s="1"/>
      <c r="AC68" s="1"/>
      <c r="AD68" s="1"/>
      <c r="AH68" s="1"/>
      <c r="AI68" s="1"/>
      <c r="AJ68" s="1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1"/>
      <c r="U69" s="1"/>
      <c r="V69" s="1"/>
      <c r="AC69" s="1"/>
      <c r="AD69" s="1"/>
      <c r="AH69" s="1"/>
      <c r="AI69" s="1"/>
      <c r="AJ69" s="1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1"/>
      <c r="U70" s="1"/>
      <c r="V70" s="1"/>
      <c r="AC70" s="1"/>
      <c r="AD70" s="1"/>
      <c r="AH70" s="1"/>
      <c r="AI70" s="1"/>
      <c r="AJ70" s="1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1"/>
      <c r="U71" s="1"/>
      <c r="V71" s="1"/>
      <c r="AC71" s="1"/>
      <c r="AD71" s="1"/>
      <c r="AH71" s="1"/>
      <c r="AI71" s="1"/>
      <c r="AJ71" s="1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1"/>
      <c r="U72" s="1"/>
      <c r="V72" s="1"/>
      <c r="AC72" s="1"/>
      <c r="AD72" s="1"/>
      <c r="AH72" s="1"/>
      <c r="AI72" s="1"/>
      <c r="AJ72" s="1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1"/>
      <c r="U73" s="1"/>
      <c r="V73" s="1"/>
      <c r="AC73" s="1"/>
      <c r="AD73" s="1"/>
      <c r="AH73" s="1"/>
      <c r="AI73" s="1"/>
      <c r="AJ73" s="1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J74" s="1"/>
      <c r="K74" s="1"/>
      <c r="L74"/>
      <c r="M74"/>
      <c r="N74"/>
      <c r="O74"/>
      <c r="P74"/>
      <c r="Q74" s="1"/>
      <c r="R74" s="1"/>
      <c r="S74" s="1"/>
      <c r="T74" s="1"/>
      <c r="U74" s="1"/>
      <c r="V74" s="1"/>
      <c r="AC74" s="1"/>
      <c r="AD74" s="1"/>
      <c r="AH74" s="1"/>
      <c r="AI74" s="1"/>
      <c r="AJ74" s="1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J75" s="1"/>
      <c r="K75" s="1"/>
      <c r="L75"/>
      <c r="M75"/>
      <c r="N75"/>
      <c r="O75"/>
      <c r="P75"/>
      <c r="Q75" s="1"/>
      <c r="R75" s="1"/>
      <c r="S75" s="1"/>
      <c r="T75" s="1"/>
      <c r="U75" s="1"/>
      <c r="V75" s="1"/>
      <c r="AC75" s="1"/>
      <c r="AD75" s="1"/>
      <c r="AH75" s="1"/>
      <c r="AI75" s="1"/>
      <c r="AJ75" s="1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J76" s="1"/>
      <c r="K76" s="1"/>
      <c r="L76"/>
      <c r="M76"/>
      <c r="N76"/>
      <c r="O76"/>
      <c r="P76"/>
      <c r="Q76" s="1"/>
      <c r="R76" s="1"/>
      <c r="S76" s="1"/>
      <c r="T76" s="1"/>
      <c r="U76" s="1"/>
      <c r="V76" s="1"/>
      <c r="AC76" s="1"/>
      <c r="AD76" s="1"/>
      <c r="AH76" s="1"/>
      <c r="AI76" s="1"/>
      <c r="AJ76" s="1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J77" s="1"/>
      <c r="K77" s="1"/>
      <c r="L77"/>
      <c r="M77"/>
      <c r="N77"/>
      <c r="O77"/>
      <c r="P77"/>
      <c r="Q77" s="1"/>
      <c r="R77" s="1"/>
      <c r="S77" s="1"/>
      <c r="T77" s="1"/>
      <c r="U77" s="1"/>
      <c r="V77" s="1"/>
      <c r="AC77" s="1"/>
      <c r="AD77" s="1"/>
      <c r="AH77" s="1"/>
      <c r="AI77" s="1"/>
      <c r="AJ77" s="1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J78" s="1"/>
      <c r="K78" s="1"/>
      <c r="L78"/>
      <c r="M78"/>
      <c r="N78"/>
      <c r="O78"/>
      <c r="P78"/>
      <c r="Q78" s="1"/>
      <c r="R78" s="1"/>
      <c r="S78" s="1"/>
      <c r="T78" s="1"/>
      <c r="U78" s="1"/>
      <c r="V78" s="1"/>
      <c r="AC78" s="1"/>
      <c r="AD78" s="1"/>
      <c r="AH78" s="1"/>
      <c r="AI78" s="1"/>
      <c r="AJ78" s="1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J79" s="1"/>
      <c r="K79" s="1"/>
      <c r="L79"/>
      <c r="M79"/>
      <c r="N79"/>
      <c r="O79"/>
      <c r="P79"/>
      <c r="Q79" s="1"/>
      <c r="R79" s="1"/>
      <c r="S79" s="1"/>
      <c r="T79" s="1"/>
      <c r="U79" s="1"/>
      <c r="V79" s="1"/>
      <c r="AC79" s="1"/>
      <c r="AD79" s="1"/>
      <c r="AH79" s="1"/>
      <c r="AI79" s="1"/>
      <c r="AJ79" s="1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J80" s="1"/>
      <c r="K80" s="1"/>
      <c r="L80"/>
      <c r="M80"/>
      <c r="N80"/>
      <c r="O80"/>
      <c r="P80"/>
      <c r="Q80" s="1"/>
      <c r="R80" s="1"/>
      <c r="S80" s="1"/>
      <c r="T80" s="1"/>
      <c r="U80" s="1"/>
      <c r="V80" s="1"/>
      <c r="AC80" s="1"/>
      <c r="AD80" s="1"/>
      <c r="AH80" s="1"/>
      <c r="AI80" s="1"/>
      <c r="AJ80" s="1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1"/>
      <c r="U81" s="1"/>
      <c r="V81" s="1"/>
      <c r="AC81" s="1"/>
      <c r="AD81" s="1"/>
      <c r="AH81" s="1"/>
      <c r="AI81" s="1"/>
      <c r="AJ81" s="1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1"/>
      <c r="U82" s="1"/>
      <c r="V82" s="1"/>
      <c r="AC82" s="1"/>
      <c r="AD82" s="1"/>
      <c r="AH82" s="1"/>
      <c r="AI82" s="1"/>
      <c r="AJ82" s="1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1"/>
      <c r="U83" s="1"/>
      <c r="V83" s="1"/>
      <c r="AC83" s="1"/>
      <c r="AD83" s="1"/>
      <c r="AH83" s="1"/>
      <c r="AI83" s="1"/>
      <c r="AJ83" s="1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1"/>
      <c r="R84" s="1"/>
      <c r="S84" s="1"/>
      <c r="T84" s="1"/>
      <c r="U84" s="1"/>
      <c r="V84" s="1"/>
      <c r="AC84" s="1"/>
      <c r="AD84" s="1"/>
      <c r="AH84" s="1"/>
      <c r="AI84" s="1"/>
      <c r="AJ84" s="1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1"/>
      <c r="R85" s="1"/>
      <c r="S85" s="1"/>
      <c r="T85" s="1"/>
      <c r="U85" s="1"/>
      <c r="V85" s="1"/>
      <c r="AC85" s="1"/>
      <c r="AD85" s="1"/>
      <c r="AH85" s="1"/>
      <c r="AI85" s="1"/>
      <c r="AJ85" s="1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1"/>
      <c r="R86" s="1"/>
      <c r="S86" s="1"/>
      <c r="T86" s="1"/>
      <c r="U86" s="1"/>
      <c r="V86" s="1"/>
      <c r="AC86" s="1"/>
      <c r="AD86" s="1"/>
      <c r="AH86" s="1"/>
      <c r="AI86" s="1"/>
      <c r="AJ86" s="1"/>
      <c r="AK86" s="1"/>
      <c r="AL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1"/>
      <c r="R87" s="1"/>
      <c r="S87" s="1"/>
      <c r="T87" s="1"/>
      <c r="U87" s="1"/>
      <c r="V87" s="1"/>
      <c r="AC87" s="1"/>
      <c r="AD87" s="1"/>
      <c r="AH87" s="1"/>
      <c r="AI87" s="1"/>
      <c r="AJ87" s="1"/>
      <c r="AK87" s="1"/>
      <c r="AL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1"/>
      <c r="R88" s="1"/>
      <c r="S88" s="1"/>
      <c r="T88" s="1"/>
      <c r="U88" s="1"/>
      <c r="V88" s="1"/>
      <c r="AC88" s="1"/>
      <c r="AD88" s="1"/>
      <c r="AH88" s="1"/>
      <c r="AI88" s="1"/>
      <c r="AJ88" s="1"/>
      <c r="AK88" s="1"/>
      <c r="AL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1"/>
      <c r="R89" s="1"/>
      <c r="S89" s="1"/>
      <c r="T89" s="1"/>
      <c r="U89" s="1"/>
      <c r="V89" s="1"/>
      <c r="AC89" s="1"/>
      <c r="AD89" s="1"/>
      <c r="AH89" s="1"/>
      <c r="AI89" s="1"/>
      <c r="AJ89" s="1"/>
      <c r="AK89" s="1"/>
      <c r="AL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1"/>
      <c r="R90" s="1"/>
      <c r="S90" s="1"/>
      <c r="T90" s="1"/>
      <c r="U90" s="1"/>
      <c r="V90" s="1"/>
      <c r="AC90" s="1"/>
      <c r="AD90" s="1"/>
      <c r="AH90" s="1"/>
      <c r="AI90" s="1"/>
      <c r="AJ90" s="1"/>
      <c r="AK90" s="1"/>
      <c r="AL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1"/>
      <c r="R91" s="1"/>
      <c r="S91" s="1"/>
      <c r="T91" s="1"/>
      <c r="U91" s="1"/>
      <c r="V91" s="1"/>
      <c r="AC91" s="1"/>
      <c r="AD91" s="1"/>
      <c r="AH91" s="1"/>
      <c r="AI91" s="1"/>
      <c r="AJ91" s="1"/>
      <c r="AK91" s="1"/>
      <c r="AL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23"/>
      <c r="R92" s="23"/>
      <c r="S92" s="23"/>
      <c r="T92" s="1"/>
      <c r="U92" s="23"/>
      <c r="V92" s="23"/>
      <c r="AC92" s="1"/>
      <c r="AD92" s="1"/>
      <c r="AH92" s="1"/>
      <c r="AI92" s="1"/>
      <c r="AJ92" s="1"/>
      <c r="AK92" s="1"/>
      <c r="AL92" s="23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23"/>
      <c r="R93" s="23"/>
      <c r="S93" s="23"/>
      <c r="T93" s="1"/>
      <c r="U93" s="23"/>
      <c r="V93" s="23"/>
      <c r="AC93" s="1"/>
      <c r="AD93" s="1"/>
      <c r="AH93" s="1"/>
      <c r="AI93" s="1"/>
      <c r="AJ93" s="1"/>
      <c r="AK93" s="1"/>
      <c r="AL93" s="23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23"/>
      <c r="R94" s="23"/>
      <c r="S94" s="23"/>
      <c r="T94" s="1"/>
      <c r="U94" s="23"/>
      <c r="V94" s="23"/>
      <c r="AC94" s="1"/>
      <c r="AD94" s="1"/>
      <c r="AH94" s="1"/>
      <c r="AI94" s="1"/>
      <c r="AJ94" s="1"/>
      <c r="AK94" s="1"/>
      <c r="AL94" s="23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23"/>
      <c r="R95" s="23"/>
      <c r="S95" s="23"/>
      <c r="T95" s="1"/>
      <c r="U95" s="23"/>
      <c r="V95" s="23"/>
      <c r="AC95" s="1"/>
      <c r="AD95" s="1"/>
      <c r="AH95" s="1"/>
      <c r="AI95" s="1"/>
      <c r="AJ95" s="1"/>
      <c r="AK95" s="1"/>
      <c r="AL95" s="23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23"/>
      <c r="R96" s="23"/>
      <c r="S96" s="23"/>
      <c r="T96" s="1"/>
      <c r="U96" s="23"/>
      <c r="V96" s="23"/>
      <c r="AC96" s="1"/>
      <c r="AD96" s="1"/>
      <c r="AH96" s="1"/>
      <c r="AI96" s="1"/>
      <c r="AJ96" s="1"/>
      <c r="AK96" s="1"/>
      <c r="AL96" s="23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23"/>
      <c r="R97" s="23"/>
      <c r="S97" s="23"/>
      <c r="T97" s="1"/>
      <c r="U97" s="23"/>
      <c r="V97" s="23"/>
      <c r="AC97" s="1"/>
      <c r="AD97" s="1"/>
      <c r="AH97" s="1"/>
      <c r="AI97" s="1"/>
      <c r="AJ97" s="1"/>
      <c r="AK97" s="1"/>
      <c r="AL97" s="23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23"/>
      <c r="R98" s="23"/>
      <c r="S98" s="23"/>
      <c r="T98" s="1"/>
      <c r="U98" s="23"/>
      <c r="V98" s="23"/>
      <c r="AC98" s="1"/>
      <c r="AD98" s="1"/>
      <c r="AH98" s="1"/>
      <c r="AI98" s="1"/>
      <c r="AJ98" s="1"/>
      <c r="AK98" s="1"/>
      <c r="AL98" s="23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23"/>
      <c r="R99" s="23"/>
      <c r="S99" s="23"/>
      <c r="T99" s="1"/>
      <c r="U99" s="23"/>
      <c r="V99" s="23"/>
      <c r="AC99" s="1"/>
      <c r="AD99" s="1"/>
      <c r="AH99" s="1"/>
      <c r="AI99" s="1"/>
      <c r="AJ99" s="1"/>
      <c r="AK99" s="1"/>
      <c r="AL99" s="23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23"/>
      <c r="R100" s="23"/>
      <c r="S100" s="23"/>
      <c r="T100" s="1"/>
      <c r="U100" s="23"/>
      <c r="V100" s="23"/>
      <c r="AC100" s="1"/>
      <c r="AD100" s="1"/>
      <c r="AH100" s="1"/>
      <c r="AI100" s="1"/>
      <c r="AJ100" s="1"/>
      <c r="AK100" s="1"/>
      <c r="AL100" s="23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23"/>
      <c r="R101" s="23"/>
      <c r="S101" s="23"/>
      <c r="T101" s="1"/>
      <c r="U101" s="23"/>
      <c r="V101" s="23"/>
      <c r="AC101" s="1"/>
      <c r="AD101" s="1"/>
      <c r="AH101" s="1"/>
      <c r="AI101" s="1"/>
      <c r="AJ101" s="1"/>
      <c r="AK101" s="1"/>
      <c r="AL101" s="23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23"/>
      <c r="R102" s="23"/>
      <c r="S102" s="23"/>
      <c r="T102" s="1"/>
      <c r="U102" s="23"/>
      <c r="V102" s="23"/>
      <c r="AC102" s="1"/>
      <c r="AD102" s="1"/>
      <c r="AH102" s="1"/>
      <c r="AI102" s="1"/>
      <c r="AJ102" s="1"/>
      <c r="AK102" s="1"/>
      <c r="AL102" s="23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23"/>
      <c r="R103" s="23"/>
      <c r="S103" s="23"/>
      <c r="T103" s="1"/>
      <c r="U103" s="23"/>
      <c r="V103" s="23"/>
      <c r="AC103" s="1"/>
      <c r="AD103" s="1"/>
      <c r="AH103" s="1"/>
      <c r="AI103" s="1"/>
      <c r="AJ103" s="1"/>
      <c r="AK103" s="1"/>
      <c r="AL103" s="23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23"/>
      <c r="R104" s="23"/>
      <c r="S104" s="23"/>
      <c r="T104" s="1"/>
      <c r="U104" s="23"/>
      <c r="V104" s="23"/>
      <c r="AC104" s="1"/>
      <c r="AD104" s="1"/>
      <c r="AH104" s="1"/>
      <c r="AI104" s="1"/>
      <c r="AJ104" s="1"/>
      <c r="AK104" s="1"/>
      <c r="AL104" s="23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23"/>
      <c r="R105" s="23"/>
      <c r="S105" s="23"/>
      <c r="T105" s="1"/>
      <c r="U105" s="23"/>
      <c r="V105" s="23"/>
      <c r="AC105" s="1"/>
      <c r="AD105" s="1"/>
      <c r="AH105" s="1"/>
      <c r="AI105" s="1"/>
      <c r="AJ105" s="1"/>
      <c r="AK105" s="1"/>
      <c r="AL105" s="23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23"/>
      <c r="R106" s="23"/>
      <c r="S106" s="23"/>
      <c r="T106" s="1"/>
      <c r="U106" s="23"/>
      <c r="V106" s="23"/>
      <c r="AC106" s="1"/>
      <c r="AD106" s="1"/>
      <c r="AH106" s="1"/>
      <c r="AI106" s="1"/>
      <c r="AJ106" s="1"/>
      <c r="AK106" s="1"/>
      <c r="AL106" s="23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23"/>
      <c r="R107" s="23"/>
      <c r="S107" s="23"/>
      <c r="T107" s="1"/>
      <c r="U107" s="23"/>
      <c r="V107" s="23"/>
      <c r="AC107" s="1"/>
      <c r="AD107" s="1"/>
      <c r="AH107" s="1"/>
      <c r="AI107" s="1"/>
      <c r="AJ107" s="1"/>
      <c r="AK107" s="1"/>
      <c r="AL107" s="23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23"/>
      <c r="R108" s="23"/>
      <c r="S108" s="23"/>
      <c r="T108" s="1"/>
      <c r="U108" s="23"/>
      <c r="V108" s="23"/>
      <c r="AC108" s="1"/>
      <c r="AD108" s="1"/>
      <c r="AH108" s="1"/>
      <c r="AI108" s="1"/>
      <c r="AJ108" s="1"/>
      <c r="AK108" s="1"/>
      <c r="AL108" s="23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23"/>
      <c r="R109" s="23"/>
      <c r="S109" s="23"/>
      <c r="T109" s="1"/>
      <c r="U109" s="23"/>
      <c r="V109" s="23"/>
      <c r="AC109" s="1"/>
      <c r="AD109" s="1"/>
      <c r="AH109" s="1"/>
      <c r="AI109" s="1"/>
      <c r="AJ109" s="1"/>
      <c r="AK109" s="1"/>
      <c r="AL109" s="23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23"/>
      <c r="R110" s="23"/>
      <c r="S110" s="23"/>
      <c r="T110" s="1"/>
      <c r="U110" s="23"/>
      <c r="V110" s="23"/>
      <c r="AC110" s="1"/>
      <c r="AD110" s="1"/>
      <c r="AH110" s="1"/>
      <c r="AI110" s="1"/>
      <c r="AJ110" s="1"/>
      <c r="AK110" s="1"/>
      <c r="AL110" s="23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23"/>
      <c r="R111" s="23"/>
      <c r="S111" s="23"/>
      <c r="T111" s="1"/>
      <c r="U111" s="23"/>
      <c r="V111" s="23"/>
      <c r="AC111" s="1"/>
      <c r="AD111" s="1"/>
      <c r="AH111" s="1"/>
      <c r="AI111" s="1"/>
      <c r="AJ111" s="1"/>
      <c r="AK111" s="1"/>
      <c r="AL111" s="23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23"/>
      <c r="R112" s="23"/>
      <c r="S112" s="23"/>
      <c r="T112" s="1"/>
      <c r="U112" s="23"/>
      <c r="V112" s="23"/>
      <c r="AC112" s="1"/>
      <c r="AD112" s="1"/>
      <c r="AH112" s="1"/>
      <c r="AI112" s="1"/>
      <c r="AJ112" s="1"/>
      <c r="AK112" s="1"/>
      <c r="AL112" s="23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23"/>
      <c r="R113" s="23"/>
      <c r="S113" s="23"/>
      <c r="T113" s="1"/>
      <c r="U113" s="23"/>
      <c r="V113" s="23"/>
      <c r="AC113" s="1"/>
      <c r="AD113" s="1"/>
      <c r="AH113" s="1"/>
      <c r="AI113" s="1"/>
      <c r="AJ113" s="1"/>
      <c r="AK113" s="1"/>
      <c r="AL113" s="23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23"/>
      <c r="R114" s="23"/>
      <c r="S114" s="23"/>
      <c r="T114" s="1"/>
      <c r="U114" s="23"/>
      <c r="V114" s="23"/>
      <c r="AC114" s="1"/>
      <c r="AD114" s="1"/>
      <c r="AH114" s="1"/>
      <c r="AI114" s="1"/>
      <c r="AJ114" s="1"/>
      <c r="AK114" s="1"/>
      <c r="AL114" s="23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23"/>
      <c r="R115" s="23"/>
      <c r="S115" s="23"/>
      <c r="T115" s="1"/>
      <c r="U115" s="23"/>
      <c r="V115" s="23"/>
      <c r="AC115" s="1"/>
      <c r="AD115" s="1"/>
      <c r="AH115" s="1"/>
      <c r="AI115" s="1"/>
      <c r="AJ115" s="1"/>
      <c r="AK115" s="1"/>
      <c r="AL115" s="23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23"/>
      <c r="R116" s="23"/>
      <c r="S116" s="23"/>
      <c r="T116" s="1"/>
      <c r="U116" s="23"/>
      <c r="V116" s="23"/>
      <c r="AC116" s="1"/>
      <c r="AD116" s="1"/>
      <c r="AH116" s="1"/>
      <c r="AI116" s="1"/>
      <c r="AJ116" s="1"/>
      <c r="AK116" s="1"/>
      <c r="AL116" s="23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23"/>
      <c r="R117" s="23"/>
      <c r="S117" s="23"/>
      <c r="T117" s="1"/>
      <c r="U117" s="23"/>
      <c r="V117" s="23"/>
      <c r="AC117" s="1"/>
      <c r="AD117" s="1"/>
      <c r="AH117" s="1"/>
      <c r="AI117" s="1"/>
      <c r="AJ117" s="1"/>
      <c r="AK117" s="1"/>
      <c r="AL117" s="23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23"/>
      <c r="R118" s="23"/>
      <c r="S118" s="23"/>
      <c r="T118" s="1"/>
      <c r="U118" s="23"/>
      <c r="V118" s="23"/>
      <c r="AC118" s="1"/>
      <c r="AD118" s="1"/>
      <c r="AH118" s="1"/>
      <c r="AI118" s="1"/>
      <c r="AJ118" s="1"/>
      <c r="AK118" s="1"/>
      <c r="AL118" s="23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23"/>
      <c r="R119" s="23"/>
      <c r="S119" s="23"/>
      <c r="T119" s="1"/>
      <c r="U119" s="23"/>
      <c r="V119" s="23"/>
      <c r="AC119" s="1"/>
      <c r="AD119" s="1"/>
      <c r="AH119" s="1"/>
      <c r="AI119" s="1"/>
      <c r="AJ119" s="1"/>
      <c r="AK119" s="1"/>
      <c r="AL119" s="23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23"/>
      <c r="R120" s="23"/>
      <c r="S120" s="23"/>
      <c r="T120" s="1"/>
      <c r="U120" s="23"/>
      <c r="V120" s="23"/>
      <c r="AC120" s="1"/>
      <c r="AD120" s="1"/>
      <c r="AH120" s="1"/>
      <c r="AI120" s="1"/>
      <c r="AJ120" s="1"/>
      <c r="AK120" s="1"/>
      <c r="AL120" s="23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23"/>
      <c r="R121" s="23"/>
      <c r="S121" s="23"/>
      <c r="T121" s="1"/>
      <c r="U121" s="23"/>
      <c r="V121" s="23"/>
      <c r="AC121" s="1"/>
      <c r="AD121" s="1"/>
      <c r="AH121" s="1"/>
      <c r="AI121" s="1"/>
      <c r="AJ121" s="1"/>
      <c r="AK121" s="1"/>
      <c r="AL121" s="23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23"/>
      <c r="R122" s="23"/>
      <c r="S122" s="23"/>
      <c r="T122" s="1"/>
      <c r="U122" s="23"/>
      <c r="V122" s="23"/>
      <c r="AC122" s="1"/>
      <c r="AD122" s="1"/>
      <c r="AH122" s="1"/>
      <c r="AI122" s="1"/>
      <c r="AJ122" s="1"/>
      <c r="AK122" s="1"/>
      <c r="AL122" s="23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23"/>
      <c r="R123" s="23"/>
      <c r="S123" s="23"/>
      <c r="T123" s="1"/>
      <c r="U123" s="23"/>
      <c r="V123" s="23"/>
      <c r="AC123" s="1"/>
      <c r="AD123" s="1"/>
      <c r="AH123" s="1"/>
      <c r="AI123" s="1"/>
      <c r="AJ123" s="1"/>
      <c r="AK123" s="1"/>
      <c r="AL123" s="23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23"/>
      <c r="R124" s="23"/>
      <c r="S124" s="23"/>
      <c r="T124" s="1"/>
      <c r="U124" s="23"/>
      <c r="V124" s="23"/>
      <c r="AC124" s="1"/>
      <c r="AD124" s="1"/>
      <c r="AH124" s="1"/>
      <c r="AI124" s="1"/>
      <c r="AJ124" s="1"/>
      <c r="AK124" s="1"/>
      <c r="AL124" s="23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23"/>
      <c r="R125" s="23"/>
      <c r="S125" s="23"/>
      <c r="T125" s="1"/>
      <c r="U125" s="23"/>
      <c r="V125" s="23"/>
      <c r="AC125" s="1"/>
      <c r="AD125" s="1"/>
      <c r="AH125" s="1"/>
      <c r="AI125" s="1"/>
      <c r="AJ125" s="1"/>
      <c r="AK125" s="1"/>
      <c r="AL125" s="23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23"/>
      <c r="R126" s="23"/>
      <c r="S126" s="23"/>
      <c r="T126" s="1"/>
      <c r="U126" s="23"/>
      <c r="V126" s="23"/>
      <c r="AC126" s="1"/>
      <c r="AD126" s="1"/>
      <c r="AH126" s="1"/>
      <c r="AI126" s="1"/>
      <c r="AJ126" s="1"/>
      <c r="AK126" s="1"/>
      <c r="AL126" s="23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23"/>
      <c r="R127" s="23"/>
      <c r="S127" s="23"/>
      <c r="T127" s="1"/>
      <c r="U127" s="23"/>
      <c r="V127" s="23"/>
      <c r="AC127" s="1"/>
      <c r="AD127" s="1"/>
      <c r="AH127" s="1"/>
      <c r="AI127" s="1"/>
      <c r="AJ127" s="1"/>
      <c r="AK127" s="1"/>
      <c r="AL127" s="23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23"/>
      <c r="R128" s="23"/>
      <c r="S128" s="23"/>
      <c r="T128" s="1"/>
      <c r="U128" s="23"/>
      <c r="V128" s="23"/>
      <c r="AC128" s="1"/>
      <c r="AD128" s="1"/>
      <c r="AH128" s="1"/>
      <c r="AI128" s="1"/>
      <c r="AJ128" s="1"/>
      <c r="AK128" s="1"/>
      <c r="AL128" s="23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23"/>
      <c r="R129" s="23"/>
      <c r="S129" s="23"/>
      <c r="T129" s="1"/>
      <c r="U129" s="23"/>
      <c r="V129" s="23"/>
      <c r="AC129" s="1"/>
      <c r="AD129" s="1"/>
      <c r="AH129" s="1"/>
      <c r="AI129" s="1"/>
      <c r="AJ129" s="1"/>
      <c r="AK129" s="1"/>
      <c r="AL129" s="23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23"/>
      <c r="R130" s="23"/>
      <c r="S130" s="23"/>
      <c r="T130" s="1"/>
      <c r="U130" s="23"/>
      <c r="V130" s="23"/>
      <c r="AC130" s="1"/>
      <c r="AD130" s="1"/>
      <c r="AH130" s="1"/>
      <c r="AI130" s="1"/>
      <c r="AJ130" s="1"/>
      <c r="AK130" s="1"/>
      <c r="AL130" s="23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23"/>
      <c r="R131" s="23"/>
      <c r="S131" s="23"/>
      <c r="T131" s="1"/>
      <c r="U131" s="23"/>
      <c r="V131" s="23"/>
      <c r="AC131" s="1"/>
      <c r="AD131" s="1"/>
      <c r="AH131" s="1"/>
      <c r="AI131" s="1"/>
      <c r="AJ131" s="1"/>
      <c r="AK131" s="1"/>
      <c r="AL131" s="23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23"/>
      <c r="R132" s="23"/>
      <c r="S132" s="23"/>
      <c r="T132" s="1"/>
      <c r="U132" s="23"/>
      <c r="V132" s="23"/>
      <c r="AC132" s="1"/>
      <c r="AD132" s="1"/>
      <c r="AH132" s="1"/>
      <c r="AI132" s="1"/>
      <c r="AJ132" s="1"/>
      <c r="AK132" s="1"/>
      <c r="AL132" s="23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23"/>
      <c r="R133" s="23"/>
      <c r="S133" s="23"/>
      <c r="T133" s="1"/>
      <c r="U133" s="23"/>
      <c r="V133" s="23"/>
      <c r="AC133" s="1"/>
      <c r="AD133" s="1"/>
      <c r="AH133" s="1"/>
      <c r="AI133" s="1"/>
      <c r="AJ133" s="1"/>
      <c r="AK133" s="1"/>
      <c r="AL133" s="23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23"/>
      <c r="R134" s="23"/>
      <c r="S134" s="23"/>
      <c r="T134" s="1"/>
      <c r="U134" s="23"/>
      <c r="V134" s="23"/>
      <c r="AC134" s="1"/>
      <c r="AD134" s="1"/>
      <c r="AH134" s="1"/>
      <c r="AI134" s="1"/>
      <c r="AJ134" s="1"/>
      <c r="AK134" s="1"/>
      <c r="AL134" s="23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23"/>
      <c r="R135" s="23"/>
      <c r="S135" s="23"/>
      <c r="T135" s="1"/>
      <c r="U135" s="23"/>
      <c r="V135" s="23"/>
      <c r="AC135" s="1"/>
      <c r="AD135" s="1"/>
      <c r="AH135" s="1"/>
      <c r="AI135" s="1"/>
      <c r="AJ135" s="1"/>
      <c r="AK135" s="1"/>
      <c r="AL135" s="23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23"/>
      <c r="R136" s="23"/>
      <c r="S136" s="23"/>
      <c r="T136" s="1"/>
      <c r="U136" s="23"/>
      <c r="V136" s="23"/>
      <c r="AC136" s="1"/>
      <c r="AD136" s="1"/>
      <c r="AH136" s="1"/>
      <c r="AI136" s="1"/>
      <c r="AJ136" s="1"/>
      <c r="AK136" s="1"/>
      <c r="AL136" s="23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23"/>
      <c r="R137" s="23"/>
      <c r="S137" s="23"/>
      <c r="T137" s="1"/>
      <c r="U137" s="23"/>
      <c r="V137" s="23"/>
      <c r="AC137" s="1"/>
      <c r="AD137" s="1"/>
      <c r="AH137" s="1"/>
      <c r="AI137" s="1"/>
      <c r="AJ137" s="1"/>
      <c r="AK137" s="1"/>
      <c r="AL137" s="23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23"/>
      <c r="R138" s="23"/>
      <c r="S138" s="23"/>
      <c r="T138" s="1"/>
      <c r="U138" s="23"/>
      <c r="V138" s="23"/>
      <c r="AC138" s="1"/>
      <c r="AD138" s="1"/>
      <c r="AH138" s="1"/>
      <c r="AI138" s="1"/>
      <c r="AJ138" s="1"/>
      <c r="AK138" s="1"/>
      <c r="AL138" s="23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23"/>
      <c r="R139" s="23"/>
      <c r="S139" s="23"/>
      <c r="T139" s="1"/>
      <c r="U139" s="23"/>
      <c r="V139" s="23"/>
      <c r="AC139" s="1"/>
      <c r="AD139" s="1"/>
      <c r="AH139" s="1"/>
      <c r="AI139" s="1"/>
      <c r="AJ139" s="1"/>
      <c r="AK139" s="1"/>
      <c r="AL139" s="23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23"/>
      <c r="R140" s="23"/>
      <c r="S140" s="23"/>
      <c r="T140" s="1"/>
      <c r="U140" s="23"/>
      <c r="V140" s="23"/>
      <c r="AC140" s="1"/>
      <c r="AD140" s="1"/>
      <c r="AH140" s="1"/>
      <c r="AI140" s="1"/>
      <c r="AJ140" s="1"/>
      <c r="AK140" s="1"/>
      <c r="AL140" s="23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23"/>
      <c r="R141" s="23"/>
      <c r="S141" s="23"/>
      <c r="T141" s="1"/>
      <c r="U141" s="23"/>
      <c r="V141" s="23"/>
      <c r="AC141" s="1"/>
      <c r="AD141" s="1"/>
      <c r="AH141" s="1"/>
      <c r="AI141" s="1"/>
      <c r="AJ141" s="1"/>
      <c r="AK141" s="1"/>
      <c r="AL141" s="23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23"/>
      <c r="R142" s="23"/>
      <c r="S142" s="23"/>
      <c r="T142" s="1"/>
      <c r="U142" s="23"/>
      <c r="V142" s="23"/>
      <c r="AC142" s="1"/>
      <c r="AD142" s="1"/>
      <c r="AH142" s="1"/>
      <c r="AI142" s="1"/>
      <c r="AJ142" s="1"/>
      <c r="AK142" s="1"/>
      <c r="AL142" s="23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23"/>
      <c r="R143" s="23"/>
      <c r="S143" s="23"/>
      <c r="T143" s="1"/>
      <c r="U143" s="23"/>
      <c r="V143" s="23"/>
      <c r="AC143" s="1"/>
      <c r="AD143" s="1"/>
      <c r="AH143" s="1"/>
      <c r="AI143" s="1"/>
      <c r="AJ143" s="1"/>
      <c r="AK143" s="1"/>
      <c r="AL143" s="23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23"/>
      <c r="R144" s="23"/>
      <c r="S144" s="23"/>
      <c r="T144" s="1"/>
      <c r="U144" s="23"/>
      <c r="V144" s="23"/>
      <c r="AC144" s="1"/>
      <c r="AD144" s="1"/>
      <c r="AH144" s="1"/>
      <c r="AI144" s="1"/>
      <c r="AJ144" s="1"/>
      <c r="AK144" s="1"/>
      <c r="AL144" s="23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23"/>
      <c r="R145" s="23"/>
      <c r="S145" s="23"/>
      <c r="T145" s="1"/>
      <c r="U145" s="23"/>
      <c r="V145" s="23"/>
      <c r="AC145" s="1"/>
      <c r="AD145" s="1"/>
      <c r="AH145" s="1"/>
      <c r="AI145" s="1"/>
      <c r="AJ145" s="1"/>
      <c r="AK145" s="1"/>
      <c r="AL145" s="23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23"/>
      <c r="R146" s="23"/>
      <c r="S146" s="23"/>
      <c r="T146" s="1"/>
      <c r="U146" s="23"/>
      <c r="V146" s="23"/>
      <c r="AC146" s="1"/>
      <c r="AD146" s="1"/>
      <c r="AH146" s="1"/>
      <c r="AI146" s="1"/>
      <c r="AJ146" s="1"/>
      <c r="AK146" s="1"/>
      <c r="AL146" s="23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23"/>
      <c r="R147" s="23"/>
      <c r="S147" s="23"/>
      <c r="T147" s="1"/>
      <c r="U147" s="23"/>
      <c r="V147" s="23"/>
      <c r="AC147" s="1"/>
      <c r="AD147" s="1"/>
      <c r="AH147" s="1"/>
      <c r="AI147" s="1"/>
      <c r="AJ147" s="1"/>
      <c r="AK147" s="1"/>
      <c r="AL147" s="23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23"/>
      <c r="R148" s="23"/>
      <c r="S148" s="23"/>
      <c r="T148" s="1"/>
      <c r="U148" s="23"/>
      <c r="V148" s="23"/>
      <c r="AC148" s="1"/>
      <c r="AD148" s="1"/>
      <c r="AH148" s="1"/>
      <c r="AI148" s="1"/>
      <c r="AJ148" s="1"/>
      <c r="AK148" s="1"/>
      <c r="AL148" s="23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23"/>
      <c r="R149" s="23"/>
      <c r="S149" s="23"/>
      <c r="T149" s="1"/>
      <c r="U149" s="23"/>
      <c r="V149" s="23"/>
      <c r="AC149" s="1"/>
      <c r="AD149" s="1"/>
      <c r="AH149" s="1"/>
      <c r="AI149" s="1"/>
      <c r="AJ149" s="1"/>
      <c r="AK149" s="1"/>
      <c r="AL149" s="23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23"/>
      <c r="R150" s="23"/>
      <c r="S150" s="23"/>
      <c r="T150" s="1"/>
      <c r="U150" s="23"/>
      <c r="V150" s="23"/>
      <c r="AC150" s="1"/>
      <c r="AD150" s="1"/>
      <c r="AH150" s="1"/>
      <c r="AI150" s="1"/>
      <c r="AJ150" s="1"/>
      <c r="AK150" s="1"/>
      <c r="AL150" s="23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23"/>
      <c r="R151" s="23"/>
      <c r="S151" s="23"/>
      <c r="T151" s="1"/>
      <c r="U151" s="23"/>
      <c r="V151" s="23"/>
      <c r="AC151" s="1"/>
      <c r="AD151" s="1"/>
      <c r="AH151" s="1"/>
      <c r="AI151" s="1"/>
      <c r="AJ151" s="1"/>
      <c r="AK151" s="1"/>
      <c r="AL151" s="23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23"/>
      <c r="R152" s="23"/>
      <c r="S152" s="23"/>
      <c r="T152" s="1"/>
      <c r="U152" s="23"/>
      <c r="V152" s="23"/>
      <c r="AC152" s="1"/>
      <c r="AD152" s="1"/>
      <c r="AH152" s="1"/>
      <c r="AI152" s="1"/>
      <c r="AJ152" s="1"/>
      <c r="AK152" s="1"/>
      <c r="AL152" s="23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23"/>
      <c r="R153" s="23"/>
      <c r="S153" s="23"/>
      <c r="T153" s="1"/>
      <c r="U153" s="23"/>
      <c r="V153" s="23"/>
      <c r="AC153" s="1"/>
      <c r="AD153" s="1"/>
      <c r="AH153" s="1"/>
      <c r="AI153" s="1"/>
      <c r="AJ153" s="1"/>
      <c r="AK153" s="1"/>
      <c r="AL153" s="23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23"/>
      <c r="R154" s="23"/>
      <c r="S154" s="23"/>
      <c r="T154" s="1"/>
      <c r="U154" s="23"/>
      <c r="V154" s="23"/>
      <c r="AC154" s="1"/>
      <c r="AD154" s="1"/>
      <c r="AH154" s="1"/>
      <c r="AI154" s="1"/>
      <c r="AJ154" s="1"/>
      <c r="AK154" s="1"/>
      <c r="AL154" s="23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23"/>
      <c r="R155" s="23"/>
      <c r="S155" s="23"/>
      <c r="T155" s="1"/>
      <c r="U155" s="23"/>
      <c r="V155" s="23"/>
      <c r="AC155" s="1"/>
      <c r="AD155" s="1"/>
      <c r="AH155" s="1"/>
      <c r="AI155" s="1"/>
      <c r="AJ155" s="1"/>
      <c r="AK155" s="1"/>
      <c r="AL155" s="23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23"/>
      <c r="R156" s="23"/>
      <c r="S156" s="23"/>
      <c r="T156" s="1"/>
      <c r="U156" s="23"/>
      <c r="V156" s="23"/>
      <c r="AC156" s="1"/>
      <c r="AD156" s="1"/>
      <c r="AH156" s="1"/>
      <c r="AI156" s="1"/>
      <c r="AJ156" s="1"/>
      <c r="AK156" s="1"/>
      <c r="AL156" s="23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23"/>
      <c r="R157" s="23"/>
      <c r="S157" s="23"/>
      <c r="T157" s="1"/>
      <c r="U157" s="23"/>
      <c r="V157" s="23"/>
      <c r="AC157" s="1"/>
      <c r="AD157" s="1"/>
      <c r="AH157" s="1"/>
      <c r="AI157" s="1"/>
      <c r="AJ157" s="1"/>
      <c r="AK157" s="1"/>
      <c r="AL157" s="23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23"/>
      <c r="R158" s="23"/>
      <c r="S158" s="23"/>
      <c r="T158" s="1"/>
      <c r="U158" s="23"/>
      <c r="V158" s="23"/>
      <c r="AC158" s="1"/>
      <c r="AD158" s="1"/>
      <c r="AH158" s="1"/>
      <c r="AI158" s="1"/>
      <c r="AJ158" s="1"/>
      <c r="AK158" s="1"/>
      <c r="AL158" s="23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23"/>
      <c r="R159" s="23"/>
      <c r="S159" s="23"/>
      <c r="T159" s="1"/>
      <c r="U159" s="23"/>
      <c r="V159" s="23"/>
      <c r="AC159" s="1"/>
      <c r="AD159" s="1"/>
      <c r="AH159" s="1"/>
      <c r="AI159" s="1"/>
      <c r="AJ159" s="1"/>
      <c r="AK159" s="1"/>
      <c r="AL159" s="23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23"/>
      <c r="R160" s="23"/>
      <c r="S160" s="23"/>
      <c r="T160" s="1"/>
      <c r="U160" s="23"/>
      <c r="V160" s="23"/>
      <c r="AC160" s="1"/>
      <c r="AD160" s="1"/>
      <c r="AH160" s="1"/>
      <c r="AI160" s="1"/>
      <c r="AJ160" s="1"/>
      <c r="AK160" s="1"/>
      <c r="AL160" s="23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23"/>
      <c r="R161" s="23"/>
      <c r="S161" s="23"/>
      <c r="T161" s="1"/>
      <c r="U161" s="23"/>
      <c r="V161" s="23"/>
      <c r="AC161" s="1"/>
      <c r="AD161" s="1"/>
      <c r="AH161" s="1"/>
      <c r="AI161" s="1"/>
      <c r="AJ161" s="1"/>
      <c r="AK161" s="1"/>
      <c r="AL161" s="23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23"/>
      <c r="R162" s="23"/>
      <c r="S162" s="23"/>
      <c r="T162" s="1"/>
      <c r="U162" s="23"/>
      <c r="V162" s="23"/>
      <c r="AC162" s="1"/>
      <c r="AD162" s="1"/>
      <c r="AH162" s="1"/>
      <c r="AI162" s="1"/>
      <c r="AJ162" s="1"/>
      <c r="AK162" s="1"/>
      <c r="AL162" s="23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23"/>
      <c r="R163" s="23"/>
      <c r="S163" s="23"/>
      <c r="T163" s="1"/>
      <c r="U163" s="23"/>
      <c r="V163" s="23"/>
      <c r="AC163" s="1"/>
      <c r="AD163" s="1"/>
      <c r="AH163" s="1"/>
      <c r="AI163" s="1"/>
      <c r="AJ163" s="1"/>
      <c r="AK163" s="1"/>
      <c r="AL163" s="23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23"/>
      <c r="R164" s="23"/>
      <c r="S164" s="23"/>
      <c r="T164" s="1"/>
      <c r="U164" s="23"/>
      <c r="V164" s="23"/>
      <c r="AC164" s="1"/>
      <c r="AD164" s="1"/>
      <c r="AH164" s="1"/>
      <c r="AI164" s="1"/>
      <c r="AJ164" s="1"/>
      <c r="AK164" s="1"/>
      <c r="AL164" s="23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23"/>
      <c r="R165" s="23"/>
      <c r="S165" s="23"/>
      <c r="T165" s="1"/>
      <c r="U165" s="23"/>
      <c r="V165" s="23"/>
      <c r="AC165" s="1"/>
      <c r="AD165" s="1"/>
      <c r="AH165" s="1"/>
      <c r="AI165" s="1"/>
      <c r="AJ165" s="1"/>
      <c r="AK165" s="1"/>
      <c r="AL165" s="23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23"/>
      <c r="R166" s="23"/>
      <c r="S166" s="23"/>
      <c r="T166" s="1"/>
      <c r="U166" s="23"/>
      <c r="V166" s="23"/>
      <c r="AC166" s="1"/>
      <c r="AD166" s="1"/>
      <c r="AH166" s="1"/>
      <c r="AI166" s="1"/>
      <c r="AJ166" s="1"/>
      <c r="AK166" s="1"/>
      <c r="AL166" s="23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23"/>
      <c r="R167" s="23"/>
      <c r="S167" s="23"/>
      <c r="T167" s="1"/>
      <c r="U167" s="23"/>
      <c r="V167" s="23"/>
      <c r="AC167" s="1"/>
      <c r="AD167" s="1"/>
      <c r="AH167" s="1"/>
      <c r="AI167" s="1"/>
      <c r="AJ167" s="1"/>
      <c r="AK167" s="1"/>
      <c r="AL167" s="23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23"/>
      <c r="R168" s="23"/>
      <c r="S168" s="23"/>
      <c r="T168" s="1"/>
      <c r="U168" s="23"/>
      <c r="V168" s="23"/>
      <c r="AC168" s="1"/>
      <c r="AD168" s="1"/>
      <c r="AH168" s="1"/>
      <c r="AI168" s="1"/>
      <c r="AJ168" s="1"/>
      <c r="AK168" s="1"/>
      <c r="AL168" s="23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23"/>
      <c r="R169" s="23"/>
      <c r="S169" s="23"/>
      <c r="T169" s="1"/>
      <c r="U169" s="23"/>
      <c r="V169" s="23"/>
      <c r="AC169" s="1"/>
      <c r="AD169" s="1"/>
      <c r="AH169" s="1"/>
      <c r="AI169" s="1"/>
      <c r="AJ169" s="1"/>
      <c r="AK169" s="1"/>
      <c r="AL169" s="23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A170" s="1"/>
      <c r="B170" s="1"/>
      <c r="C170" s="1"/>
      <c r="D170" s="1"/>
      <c r="L170"/>
      <c r="M170"/>
      <c r="N170"/>
      <c r="O170"/>
      <c r="P170"/>
      <c r="Q170" s="23"/>
      <c r="R170" s="23"/>
      <c r="S170" s="23"/>
      <c r="T170" s="1"/>
      <c r="U170" s="23"/>
      <c r="V170" s="23"/>
      <c r="AC170" s="1"/>
      <c r="AD170" s="1"/>
      <c r="AH170" s="1"/>
      <c r="AI170" s="1"/>
      <c r="AJ170" s="1"/>
      <c r="AK170" s="1"/>
      <c r="AL170" s="23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A171" s="1"/>
      <c r="B171" s="1"/>
      <c r="C171" s="1"/>
      <c r="D171" s="1"/>
      <c r="L171"/>
      <c r="M171"/>
      <c r="N171"/>
      <c r="O171"/>
      <c r="P171"/>
      <c r="Q171" s="23"/>
      <c r="R171" s="23"/>
      <c r="S171" s="23"/>
      <c r="T171" s="1"/>
      <c r="U171" s="23"/>
      <c r="V171" s="23"/>
      <c r="AC171" s="1"/>
      <c r="AD171" s="1"/>
      <c r="AH171" s="1"/>
      <c r="AI171" s="1"/>
      <c r="AJ171" s="1"/>
      <c r="AK171" s="1"/>
      <c r="AL171" s="23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4.25" x14ac:dyDescent="0.2">
      <c r="A172" s="1"/>
      <c r="B172" s="1"/>
      <c r="C172" s="1"/>
      <c r="D172" s="1"/>
      <c r="L172"/>
      <c r="M172"/>
      <c r="N172"/>
      <c r="O172"/>
      <c r="P172"/>
      <c r="Q172" s="23"/>
      <c r="R172" s="23"/>
      <c r="S172" s="23"/>
      <c r="T172" s="1"/>
      <c r="U172" s="23"/>
      <c r="V172" s="23"/>
      <c r="AC172" s="1"/>
      <c r="AD172" s="1"/>
      <c r="AH172" s="1"/>
      <c r="AI172" s="1"/>
      <c r="AJ172" s="1"/>
      <c r="AK172" s="1"/>
      <c r="AL172" s="23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ht="14.25" x14ac:dyDescent="0.2">
      <c r="A173" s="1"/>
      <c r="B173" s="1"/>
      <c r="C173" s="1"/>
      <c r="D173" s="1"/>
      <c r="L173"/>
      <c r="M173"/>
      <c r="N173"/>
      <c r="O173"/>
      <c r="P173"/>
      <c r="Q173" s="23"/>
      <c r="R173" s="23"/>
      <c r="S173" s="23"/>
      <c r="T173" s="1"/>
      <c r="U173" s="23"/>
      <c r="V173" s="23"/>
      <c r="AC173" s="1"/>
      <c r="AD173" s="1"/>
      <c r="AH173" s="1"/>
      <c r="AI173" s="1"/>
      <c r="AJ173" s="1"/>
      <c r="AK173" s="1"/>
      <c r="AL173" s="23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ht="14.25" x14ac:dyDescent="0.2">
      <c r="A174" s="1"/>
      <c r="B174" s="1"/>
      <c r="C174" s="1"/>
      <c r="D174" s="1"/>
      <c r="L174"/>
      <c r="M174"/>
      <c r="N174"/>
      <c r="O174"/>
      <c r="P174"/>
      <c r="Q174" s="23"/>
      <c r="R174" s="23"/>
      <c r="S174" s="23"/>
      <c r="T174" s="1"/>
      <c r="U174" s="23"/>
      <c r="V174" s="23"/>
      <c r="AC174" s="1"/>
      <c r="AD174" s="1"/>
      <c r="AH174" s="1"/>
      <c r="AI174" s="1"/>
      <c r="AJ174" s="1"/>
      <c r="AK174" s="1"/>
      <c r="AL174" s="23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ht="14.25" x14ac:dyDescent="0.2">
      <c r="A175" s="1"/>
      <c r="B175" s="1"/>
      <c r="C175" s="1"/>
      <c r="D175" s="1"/>
      <c r="L175"/>
      <c r="M175"/>
      <c r="N175"/>
      <c r="O175"/>
      <c r="P175"/>
      <c r="Q175" s="23"/>
      <c r="R175" s="23"/>
      <c r="S175" s="23"/>
      <c r="T175" s="1"/>
      <c r="U175" s="23"/>
      <c r="V175" s="23"/>
      <c r="AC175" s="1"/>
      <c r="AD175" s="1"/>
      <c r="AH175" s="1"/>
      <c r="AI175" s="1"/>
      <c r="AJ175" s="1"/>
      <c r="AK175" s="1"/>
      <c r="AL175" s="23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</row>
    <row r="176" spans="1:57" ht="14.25" x14ac:dyDescent="0.2">
      <c r="A176" s="1"/>
      <c r="B176" s="1"/>
      <c r="C176" s="1"/>
      <c r="D176" s="1"/>
      <c r="L176"/>
      <c r="M176"/>
      <c r="N176"/>
      <c r="O176"/>
      <c r="P176"/>
      <c r="Q176" s="23"/>
      <c r="R176" s="23"/>
      <c r="S176" s="23"/>
      <c r="T176" s="1"/>
      <c r="U176" s="23"/>
      <c r="V176" s="23"/>
      <c r="AC176" s="1"/>
      <c r="AD176" s="1"/>
      <c r="AH176" s="1"/>
      <c r="AI176" s="1"/>
      <c r="AJ176" s="1"/>
      <c r="AK176" s="1"/>
      <c r="AL176" s="23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</row>
    <row r="177" spans="12:57" ht="14.25" x14ac:dyDescent="0.2">
      <c r="L177"/>
      <c r="M177"/>
      <c r="N177"/>
      <c r="O177"/>
      <c r="P177"/>
      <c r="Q177" s="23"/>
      <c r="R177" s="23"/>
      <c r="S177" s="23"/>
      <c r="T177" s="1"/>
      <c r="U177" s="23"/>
      <c r="V177" s="23"/>
      <c r="AH177" s="1"/>
      <c r="AI177" s="1"/>
      <c r="AJ177" s="1"/>
      <c r="AK177" s="1"/>
      <c r="AL177" s="23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</row>
    <row r="178" spans="12:57" ht="14.25" x14ac:dyDescent="0.2">
      <c r="L178"/>
      <c r="M178"/>
      <c r="N178"/>
      <c r="O178"/>
      <c r="P178"/>
      <c r="Q178" s="23"/>
      <c r="R178" s="23"/>
      <c r="S178" s="23"/>
      <c r="T178" s="1"/>
      <c r="U178" s="23"/>
      <c r="V178" s="23"/>
      <c r="AH178" s="1"/>
      <c r="AI178" s="1"/>
      <c r="AJ178" s="1"/>
      <c r="AK178" s="1"/>
      <c r="AL178" s="23"/>
    </row>
    <row r="179" spans="12:57" ht="14.25" x14ac:dyDescent="0.2">
      <c r="L179"/>
      <c r="M179"/>
      <c r="N179"/>
      <c r="O179"/>
      <c r="P179"/>
      <c r="Q179" s="23"/>
      <c r="R179" s="23"/>
      <c r="S179" s="23"/>
      <c r="T179" s="1"/>
      <c r="U179" s="23"/>
      <c r="V179" s="23"/>
      <c r="AH179" s="1"/>
      <c r="AI179" s="1"/>
      <c r="AJ179" s="1"/>
      <c r="AK179" s="1"/>
      <c r="AL179" s="23"/>
    </row>
    <row r="180" spans="12:57" ht="14.25" x14ac:dyDescent="0.2">
      <c r="L180"/>
      <c r="M180"/>
      <c r="N180"/>
      <c r="O180"/>
      <c r="P180"/>
      <c r="Q180" s="23"/>
      <c r="R180" s="23"/>
      <c r="S180" s="23"/>
      <c r="T180" s="1"/>
      <c r="U180" s="23"/>
      <c r="V180" s="23"/>
      <c r="AH180" s="1"/>
      <c r="AI180" s="1"/>
      <c r="AJ180" s="1"/>
      <c r="AK180" s="1"/>
      <c r="AL180" s="23"/>
    </row>
    <row r="181" spans="12:57" ht="14.25" x14ac:dyDescent="0.2">
      <c r="L181" s="23"/>
      <c r="M181" s="23"/>
      <c r="N181" s="23"/>
      <c r="O181" s="23"/>
      <c r="P181" s="23"/>
      <c r="T181" s="1"/>
      <c r="AH181" s="1"/>
      <c r="AI181" s="1"/>
      <c r="AJ181" s="1"/>
      <c r="AK181" s="1"/>
      <c r="AL181" s="23"/>
    </row>
    <row r="182" spans="12:57" ht="14.25" x14ac:dyDescent="0.2">
      <c r="L182" s="23"/>
      <c r="M182" s="23"/>
      <c r="N182" s="23"/>
      <c r="O182" s="23"/>
      <c r="P182" s="23"/>
      <c r="T182" s="1"/>
      <c r="AH182" s="1"/>
      <c r="AI182" s="1"/>
      <c r="AJ182" s="1"/>
      <c r="AK182" s="1"/>
      <c r="AL182" s="23"/>
    </row>
    <row r="183" spans="12:57" ht="14.25" x14ac:dyDescent="0.2">
      <c r="L183" s="23"/>
      <c r="M183" s="23"/>
      <c r="N183" s="23"/>
      <c r="O183" s="23"/>
      <c r="P183" s="23"/>
      <c r="T183" s="1"/>
      <c r="AH183" s="1"/>
      <c r="AI183" s="1"/>
      <c r="AJ183" s="1"/>
      <c r="AK183" s="1"/>
      <c r="AL183" s="23"/>
    </row>
    <row r="184" spans="12:57" ht="14.25" x14ac:dyDescent="0.2">
      <c r="L184" s="23"/>
      <c r="M184" s="23"/>
      <c r="N184" s="23"/>
      <c r="O184" s="23"/>
      <c r="P184" s="23"/>
      <c r="AH184" s="23"/>
      <c r="AI184" s="23"/>
      <c r="AJ184" s="23"/>
      <c r="AK184" s="23"/>
      <c r="AL184" s="23"/>
    </row>
  </sheetData>
  <sortState xmlns:xlrd2="http://schemas.microsoft.com/office/spreadsheetml/2017/richdata2" ref="B10:AD11">
    <sortCondition ref="B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NYP,NSS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2023-10-12T20:40:12Z</dcterms:modified>
</cp:coreProperties>
</file>